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Областной бюджет 2021-2023 годов\Бюджет 2021-2023\"/>
    </mc:Choice>
  </mc:AlternateContent>
  <bookViews>
    <workbookView xWindow="2625" yWindow="15" windowWidth="23250" windowHeight="12480"/>
  </bookViews>
  <sheets>
    <sheet name="Реестр источников доходов" sheetId="4" r:id="rId1"/>
    <sheet name="Лист1" sheetId="5" r:id="rId2"/>
  </sheets>
  <definedNames>
    <definedName name="_xlnm._FilterDatabase" localSheetId="0" hidden="1">'Реестр источников доходов'!#REF!</definedName>
    <definedName name="_xlnm.Print_Titles" localSheetId="0">'Реестр источников доходов'!$18:$20</definedName>
    <definedName name="_xlnm.Print_Area" localSheetId="0">'Реестр источников доходов'!$A$1:$L$252</definedName>
  </definedNames>
  <calcPr calcId="162913"/>
</workbook>
</file>

<file path=xl/calcChain.xml><?xml version="1.0" encoding="utf-8"?>
<calcChain xmlns="http://schemas.openxmlformats.org/spreadsheetml/2006/main">
  <c r="J159" i="4" l="1"/>
  <c r="L159" i="4"/>
  <c r="K190" i="4" l="1"/>
  <c r="L190" i="4"/>
  <c r="J190" i="4"/>
  <c r="L170" i="4"/>
  <c r="H57" i="4"/>
  <c r="I57" i="4"/>
  <c r="J57" i="4"/>
  <c r="K57" i="4"/>
  <c r="L57" i="4"/>
  <c r="H247" i="4"/>
  <c r="I247" i="4"/>
  <c r="G247" i="4"/>
  <c r="H240" i="4"/>
  <c r="I240" i="4"/>
  <c r="J240" i="4"/>
  <c r="K240" i="4"/>
  <c r="L240" i="4"/>
  <c r="G240" i="4"/>
  <c r="H190" i="4"/>
  <c r="H154" i="4" s="1"/>
  <c r="H153" i="4" s="1"/>
  <c r="I190" i="4"/>
  <c r="G190" i="4"/>
  <c r="J154" i="4" l="1"/>
  <c r="J153" i="4" s="1"/>
  <c r="L154" i="4"/>
  <c r="L153" i="4" s="1"/>
  <c r="I159" i="4"/>
  <c r="I154" i="4" s="1"/>
  <c r="I153" i="4" s="1"/>
  <c r="H159" i="4"/>
  <c r="G159" i="4"/>
  <c r="G154" i="4" s="1"/>
  <c r="G153" i="4" s="1"/>
  <c r="H155" i="4"/>
  <c r="I155" i="4"/>
  <c r="J155" i="4"/>
  <c r="K155" i="4"/>
  <c r="L155" i="4"/>
  <c r="G155" i="4"/>
  <c r="I60" i="4"/>
  <c r="J60" i="4"/>
  <c r="K60" i="4"/>
  <c r="L60" i="4"/>
  <c r="H87" i="4"/>
  <c r="J106" i="4"/>
  <c r="K106" i="4"/>
  <c r="L106" i="4"/>
  <c r="I113" i="4"/>
  <c r="H121" i="4"/>
  <c r="G106" i="4"/>
  <c r="H127" i="4"/>
  <c r="I127" i="4"/>
  <c r="J127" i="4"/>
  <c r="K127" i="4"/>
  <c r="L127" i="4"/>
  <c r="G127" i="4"/>
  <c r="H143" i="4"/>
  <c r="I143" i="4"/>
  <c r="J143" i="4"/>
  <c r="K143" i="4"/>
  <c r="L143" i="4"/>
  <c r="G143" i="4"/>
  <c r="H133" i="4"/>
  <c r="H132" i="4" s="1"/>
  <c r="I133" i="4"/>
  <c r="I132" i="4" s="1"/>
  <c r="J133" i="4"/>
  <c r="J132" i="4" s="1"/>
  <c r="K133" i="4"/>
  <c r="K132" i="4" s="1"/>
  <c r="L133" i="4"/>
  <c r="L132" i="4" s="1"/>
  <c r="G133" i="4"/>
  <c r="G132" i="4" s="1"/>
  <c r="H118" i="4"/>
  <c r="I118" i="4"/>
  <c r="J118" i="4"/>
  <c r="K118" i="4"/>
  <c r="L118" i="4"/>
  <c r="G118" i="4"/>
  <c r="H115" i="4"/>
  <c r="I115" i="4"/>
  <c r="J115" i="4"/>
  <c r="K115" i="4"/>
  <c r="L115" i="4"/>
  <c r="G115" i="4"/>
  <c r="H113" i="4"/>
  <c r="J113" i="4"/>
  <c r="K113" i="4"/>
  <c r="L113" i="4"/>
  <c r="G113" i="4"/>
  <c r="H106" i="4"/>
  <c r="I106" i="4"/>
  <c r="H101" i="4"/>
  <c r="J101" i="4"/>
  <c r="K101" i="4"/>
  <c r="L101" i="4"/>
  <c r="G101" i="4"/>
  <c r="H99" i="4"/>
  <c r="I99" i="4"/>
  <c r="J99" i="4"/>
  <c r="K99" i="4"/>
  <c r="L99" i="4"/>
  <c r="H97" i="4" l="1"/>
  <c r="L97" i="4"/>
  <c r="J97" i="4"/>
  <c r="K97" i="4"/>
  <c r="I97" i="4"/>
  <c r="G97" i="4"/>
  <c r="I89" i="4"/>
  <c r="I75" i="4"/>
  <c r="I74" i="4" s="1"/>
  <c r="J75" i="4"/>
  <c r="J74" i="4" s="1"/>
  <c r="K75" i="4"/>
  <c r="K74" i="4" s="1"/>
  <c r="L75" i="4"/>
  <c r="L74" i="4" s="1"/>
  <c r="H75" i="4"/>
  <c r="G75" i="4"/>
  <c r="I65" i="4"/>
  <c r="J65" i="4"/>
  <c r="K65" i="4"/>
  <c r="I47" i="4"/>
  <c r="I95" i="4" l="1"/>
  <c r="I91" i="4" s="1"/>
  <c r="I70" i="4"/>
  <c r="I45" i="4"/>
  <c r="I51" i="4"/>
  <c r="J51" i="4"/>
  <c r="J50" i="4" s="1"/>
  <c r="K51" i="4"/>
  <c r="K50" i="4" s="1"/>
  <c r="L51" i="4"/>
  <c r="L50" i="4" s="1"/>
  <c r="H51" i="4"/>
  <c r="H50" i="4" s="1"/>
  <c r="G51" i="4"/>
  <c r="G50" i="4" s="1"/>
  <c r="H41" i="4"/>
  <c r="H40" i="4" s="1"/>
  <c r="I41" i="4"/>
  <c r="I40" i="4" s="1"/>
  <c r="J41" i="4"/>
  <c r="J40" i="4" s="1"/>
  <c r="K41" i="4"/>
  <c r="K40" i="4" s="1"/>
  <c r="L41" i="4"/>
  <c r="L40" i="4" s="1"/>
  <c r="H149" i="4"/>
  <c r="I149" i="4"/>
  <c r="J149" i="4"/>
  <c r="K149" i="4"/>
  <c r="L149" i="4"/>
  <c r="G149" i="4"/>
  <c r="J47" i="4"/>
  <c r="K47" i="4"/>
  <c r="L47" i="4"/>
  <c r="J70" i="4" l="1"/>
  <c r="K70" i="4"/>
  <c r="L70" i="4"/>
  <c r="L31" i="4" l="1"/>
  <c r="I31" i="4"/>
  <c r="J31" i="4"/>
  <c r="K31" i="4"/>
  <c r="G41" i="4"/>
  <c r="H147" i="4"/>
  <c r="J147" i="4"/>
  <c r="K147" i="4"/>
  <c r="L147" i="4"/>
  <c r="G147" i="4"/>
  <c r="G146" i="4" s="1"/>
  <c r="H70" i="4"/>
  <c r="G70" i="4"/>
  <c r="H47" i="4"/>
  <c r="G47" i="4"/>
  <c r="G40" i="4"/>
  <c r="H146" i="4" l="1"/>
  <c r="L45" i="4"/>
  <c r="K45" i="4"/>
  <c r="J45" i="4"/>
  <c r="H45" i="4"/>
  <c r="G45" i="4"/>
  <c r="L36" i="4"/>
  <c r="K36" i="4"/>
  <c r="J36" i="4"/>
  <c r="I36" i="4"/>
  <c r="H36" i="4"/>
  <c r="G36" i="4"/>
  <c r="K30" i="4"/>
  <c r="J30" i="4"/>
  <c r="I30" i="4"/>
  <c r="H31" i="4"/>
  <c r="H30" i="4" s="1"/>
  <c r="G31" i="4"/>
  <c r="G30" i="4" s="1"/>
  <c r="I24" i="4"/>
  <c r="I23" i="4" s="1"/>
  <c r="H24" i="4"/>
  <c r="H23" i="4" s="1"/>
  <c r="L24" i="4"/>
  <c r="L23" i="4" s="1"/>
  <c r="K24" i="4"/>
  <c r="K23" i="4" s="1"/>
  <c r="J24" i="4"/>
  <c r="J23" i="4" s="1"/>
  <c r="G24" i="4"/>
  <c r="G23" i="4" s="1"/>
  <c r="L95" i="4" l="1"/>
  <c r="L91" i="4" s="1"/>
  <c r="H95" i="4"/>
  <c r="H91" i="4" s="1"/>
  <c r="J95" i="4"/>
  <c r="J91" i="4" s="1"/>
  <c r="K95" i="4"/>
  <c r="K91" i="4" s="1"/>
  <c r="G95" i="4"/>
  <c r="G91" i="4" s="1"/>
  <c r="J63" i="4"/>
  <c r="G60" i="4"/>
  <c r="H60" i="4"/>
  <c r="H44" i="4"/>
  <c r="H22" i="4" s="1"/>
  <c r="I44" i="4"/>
  <c r="I22" i="4" s="1"/>
  <c r="J44" i="4"/>
  <c r="J22" i="4" s="1"/>
  <c r="K44" i="4"/>
  <c r="K22" i="4" s="1"/>
  <c r="L44" i="4"/>
  <c r="G44" i="4"/>
  <c r="G22" i="4" s="1"/>
  <c r="H68" i="4"/>
  <c r="I68" i="4"/>
  <c r="J68" i="4"/>
  <c r="K68" i="4"/>
  <c r="L68" i="4"/>
  <c r="G68" i="4"/>
  <c r="I87" i="4"/>
  <c r="J89" i="4"/>
  <c r="J87" i="4" s="1"/>
  <c r="K89" i="4"/>
  <c r="K87" i="4" s="1"/>
  <c r="L89" i="4"/>
  <c r="L87" i="4" s="1"/>
  <c r="G87" i="4"/>
  <c r="J59" i="4" l="1"/>
  <c r="I86" i="4" l="1"/>
  <c r="I85" i="4" s="1"/>
  <c r="H86" i="4"/>
  <c r="H85" i="4" s="1"/>
  <c r="G86" i="4"/>
  <c r="G85" i="4" s="1"/>
  <c r="L86" i="4"/>
  <c r="L85" i="4" s="1"/>
  <c r="K86" i="4"/>
  <c r="K85" i="4" s="1"/>
  <c r="J86" i="4"/>
  <c r="J85" i="4" s="1"/>
  <c r="G80" i="4"/>
  <c r="G79" i="4" s="1"/>
  <c r="G74" i="4"/>
  <c r="L65" i="4"/>
  <c r="H65" i="4"/>
  <c r="G65" i="4"/>
  <c r="L63" i="4"/>
  <c r="L59" i="4" s="1"/>
  <c r="L56" i="4" s="1"/>
  <c r="K63" i="4"/>
  <c r="K59" i="4" s="1"/>
  <c r="I63" i="4"/>
  <c r="I59" i="4" s="1"/>
  <c r="H63" i="4"/>
  <c r="H59" i="4" s="1"/>
  <c r="G63" i="4"/>
  <c r="G59" i="4" s="1"/>
  <c r="J56" i="4"/>
  <c r="G57" i="4"/>
  <c r="G56" i="4" s="1"/>
  <c r="K56" i="4" l="1"/>
  <c r="I56" i="4"/>
  <c r="H56" i="4"/>
  <c r="G73" i="4"/>
  <c r="H74" i="4"/>
  <c r="J146" i="4"/>
  <c r="I146" i="4"/>
  <c r="L146" i="4"/>
  <c r="J80" i="4"/>
  <c r="J79" i="4" s="1"/>
  <c r="H79" i="4"/>
  <c r="L80" i="4"/>
  <c r="L79" i="4" s="1"/>
  <c r="L73" i="4" s="1"/>
  <c r="L55" i="4" s="1"/>
  <c r="K80" i="4"/>
  <c r="K79" i="4" s="1"/>
  <c r="K146" i="4"/>
  <c r="I80" i="4"/>
  <c r="I79" i="4" s="1"/>
  <c r="I73" i="4" s="1"/>
  <c r="K73" i="4" l="1"/>
  <c r="J73" i="4"/>
  <c r="H73" i="4"/>
  <c r="I55" i="4"/>
  <c r="I152" i="4" s="1"/>
  <c r="G55" i="4"/>
  <c r="G152" i="4" s="1"/>
  <c r="I252" i="4" l="1"/>
  <c r="I21" i="4"/>
  <c r="G21" i="4"/>
  <c r="G252" i="4"/>
  <c r="K55" i="4"/>
  <c r="K152" i="4" s="1"/>
  <c r="J55" i="4"/>
  <c r="J152" i="4" s="1"/>
  <c r="H55" i="4"/>
  <c r="H152" i="4" s="1"/>
  <c r="H21" i="4" l="1"/>
  <c r="H252" i="4"/>
  <c r="K21" i="4"/>
  <c r="J21" i="4"/>
  <c r="J252" i="4"/>
  <c r="L30" i="4"/>
  <c r="L22" i="4" s="1"/>
  <c r="L152" i="4" s="1"/>
  <c r="L252" i="4" l="1"/>
  <c r="L21" i="4"/>
  <c r="K154" i="4"/>
  <c r="K153" i="4" s="1"/>
  <c r="K252" i="4" s="1"/>
  <c r="K170" i="4"/>
</calcChain>
</file>

<file path=xl/sharedStrings.xml><?xml version="1.0" encoding="utf-8"?>
<sst xmlns="http://schemas.openxmlformats.org/spreadsheetml/2006/main" count="1061" uniqueCount="474">
  <si>
    <t>Классификация доходов бюджетов</t>
  </si>
  <si>
    <t>Код</t>
  </si>
  <si>
    <t>Наименование</t>
  </si>
  <si>
    <t>ГОСУДАРСТВЕННАЯ ПОШЛИНА</t>
  </si>
  <si>
    <t>ДОХОДЫ ОТ ОКАЗАНИЯ ПЛАТНЫХ УСЛУГ (РАБОТ) И КОМПЕНСАЦИИ ЗАТРАТ ГОСУДАРСТВА</t>
  </si>
  <si>
    <t>Доходы от оказания платных услуг (работ)</t>
  </si>
  <si>
    <t>Доходы от компенсации затрат государства</t>
  </si>
  <si>
    <t xml:space="preserve">Прочие доходы от компенсации затрат бюджетов субъектов Российской Федерации
</t>
  </si>
  <si>
    <t xml:space="preserve">ДОХОДЫ ОТ ПРОДАЖИ МАТЕРИАЛЬНЫХ И НЕМАТЕРИАЛЬНЫХ АКТИВОВ
</t>
  </si>
  <si>
    <t>ШТРАФЫ, САНКЦИИ, ВОЗМЕЩЕНИЕ УЩЕРБА</t>
  </si>
  <si>
    <t>ПРОЧИЕ НЕНАЛОГОВЫЕ ДОХОДЫ</t>
  </si>
  <si>
    <t>ДОХОДЫ ОТ ИСПОЛЬЗОВАНИЯ ИМУЩЕСТВА, НАХОДЯЩЕГОСЯ В ГОСУДАРСТВЕННОЙ И МУНИЦИПАЛЬНОЙ СОБСТВЕННОСТИ</t>
  </si>
  <si>
    <t>Наименование группы источников доходов бюджетов /
наименование источника дохода бюджета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</si>
  <si>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</si>
  <si>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</si>
  <si>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Субсидии бюджетам бюджетной системы Российской Федерации (межбюджетные субсидии)</t>
  </si>
  <si>
    <t>Субвенции бюджетам бюджетной системы Российской Федерации</t>
  </si>
  <si>
    <t>Иные межбюджетные трансферты</t>
  </si>
  <si>
    <t>ИТОГО</t>
  </si>
  <si>
    <t>Наименование главного администратора доходов районного бюджета</t>
  </si>
  <si>
    <t>Государственная пошлина за выдачу разрешения на установку рекламной конструкции</t>
  </si>
  <si>
    <t>Прогноз доходов районного бюджета</t>
  </si>
  <si>
    <t>комитет по управлению муниципальным имуществом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</si>
  <si>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</si>
  <si>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</si>
  <si>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</si>
  <si>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Прочие доходы от оказания платных услуг (работ) получателями средств муниципальных районов</t>
  </si>
  <si>
    <t xml:space="preserve">Прочие доходы от компенсации затрат бюджетов муниципальных районов
</t>
  </si>
  <si>
    <t>управление образования администрации ЯМР</t>
  </si>
  <si>
    <t>управление труда и социальной поддержки населения Администрации ЯМР ЯО</t>
  </si>
  <si>
    <t>Прочие неналоговые доходы бюджетов муниципальных районов</t>
  </si>
  <si>
    <t>Прочие доходы от оказания платных услуг (работ) получателями средств бюджетов муниципальных районов</t>
  </si>
  <si>
    <t>администрация Ярослапвского муниципального района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</si>
  <si>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</si>
  <si>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</si>
  <si>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</si>
  <si>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</si>
  <si>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</si>
  <si>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</si>
  <si>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</si>
  <si>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Государственная пошлина за государственную регистрацию, а также за совершение прочих юридически значимых действий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</si>
  <si>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</si>
  <si>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</si>
  <si>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</si>
  <si>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</si>
  <si>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Администрация городского поселения п.Лесная Поляна ЯМР ЯО</t>
  </si>
  <si>
    <t>Доходы от продажи земельных участков, находящихся в государственной и муниципальной собственности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</si>
  <si>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</si>
  <si>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Доходы от возмещения ущерба при возникновении страховых случаев по обязательному страхованию гражданской ответственности, когда выгодоприобретателями выступают получатели средств бюджетов муниципальных районов</t>
  </si>
  <si>
    <t xml:space="preserve">Прочие неналоговые доходы </t>
  </si>
  <si>
    <t xml:space="preserve">управление финансов и социально-экономического развития Администрации ЯМР </t>
  </si>
  <si>
    <t>Дотации бюджетам муниципальных районов на выравнивание бюджетной обеспеченности</t>
  </si>
  <si>
    <t>Субсидия на реализацию мероприятий по патриотическому воспитанию граждан</t>
  </si>
  <si>
    <t>Средства,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</si>
  <si>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Субвенция на оказание социальной помощи отдельным категориям граждан</t>
  </si>
  <si>
    <t>Субвенция на осуществление передаваемых полномочий РФ на предоставление отдельных мер социальной поддержки граждан,  подвергшихся воздействию радиации, за счет средств федерального бюджета</t>
  </si>
  <si>
    <t>Субвенция на социальную поддержку отдельных категорий граждан в части ежемесячной денежной выплаты ветеранам труда, труженикам тыла, реабилитированным лицам</t>
  </si>
  <si>
    <t>Субвенция на содержание муниципальных казенных учреждений социального обслуживания населения, на предоставление субсидий муниципальным бюджетным учреждениям социального обслуживания населения на выполнение муниципальных заданий и иные цели</t>
  </si>
  <si>
    <t>Субвенция на ежемесячную денежную выплату, назначаемую при рождении третьего ребенка или последующих детей до достижении ребенком возраста 3х лет, за счет средств ОБ</t>
  </si>
  <si>
    <t>Субвенция на компенсацию части расходов на приобретение путевки в организации отдыха детей и их оздоровления</t>
  </si>
  <si>
    <t>Субвенция на поддержку сельскохозяйственного производства в части организационных мероприятий в рамках предоставления субсидий сельскохозяйственным производителям</t>
  </si>
  <si>
    <t>Субвенция на освобождение от оплаты стоимости проезда детей из многодетных семей</t>
  </si>
  <si>
    <t>Субвенция на частичную оплату стоимости путевки в организации отдыха детей и их оздоровления</t>
  </si>
  <si>
    <t>Субвенция на освобождение от оплаты стоимости проезда лиц, находящихся под диспансерным наблюдением в связи с туберкулезом, и больных туберкулезом</t>
  </si>
  <si>
    <t>Субвенция на отлов и содержание безнадзорных животных</t>
  </si>
  <si>
    <t>Субвенция на реализацию отдельных полномочий в сфере законодательства об административных правонарушениях</t>
  </si>
  <si>
    <t>Субвенция на обеспечение профилактики безнадзорности, правонарушений несовершеннолетних и защиты их прав</t>
  </si>
  <si>
    <t xml:space="preserve">Субвенция на обеспечение отдыха и оздоровления детей, находящихся в трудной жизненной ситуации, детей погибших сотрудников правоохранительных органов и военнослужащих, безнадзорных детей </t>
  </si>
  <si>
    <t>Субвенция на компенсацию расходов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</si>
  <si>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 xml:space="preserve">Субвенция на выплату единовременного пособия при всех формах устройства детей, лишенных родительского попечения, в семью за счет средств федерального бюджета </t>
  </si>
  <si>
    <t>Субвенция на содержание ребенка в семье опекуна и приемной семье, а также вознаграждение, причитающееся приемному родителю</t>
  </si>
  <si>
    <t>Субвенция на государственную поддержку опеки и попечительства</t>
  </si>
  <si>
    <t>Субвенция на выплаты медицинским работникам, осуществляющим медицинское обслуживание обучающихся и воспитанников муниципальных образовательных организаций</t>
  </si>
  <si>
    <t>Субвенция на организацию образовательного процесса в образовательных организациях</t>
  </si>
  <si>
    <t>Субвенция на организацию питания обучающихся муниципальных образовательных организаций</t>
  </si>
  <si>
    <t xml:space="preserve">Субвенция на обеспечение деятельности органов опеки и попечительства </t>
  </si>
  <si>
    <t>Субвенция на организацию образовательного процесса  в дошкольных образовательных организациях</t>
  </si>
  <si>
    <t>Субвенция на оплату жилищно-коммунальных услуг отдельным категориям граждан за счет средств федерального бюджета</t>
  </si>
  <si>
    <t>Субвенция на выплату единовременного пособия беременной жене военнослужащего, проходящего военную службу по призыву, а также ежемесячного пособия на ребенка военнослужащего, проходящего военную службу по призыву, за счет средств федерального бюджета</t>
  </si>
  <si>
    <t>Субвенция на выплату государственных единовременных пособий и ежемесячных денежных компенсаций гражданам при возникновении поствакцинальных осложнений за счет средств федерального бюджета</t>
  </si>
  <si>
    <t>Субвенция на 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 за счет средств федерального бюджета</t>
  </si>
  <si>
    <t>Субсидия на проведение капитального ремонта муниципальных учреждений культуры</t>
  </si>
  <si>
    <t>Субсидия на оплату стоимости набора продуктов питания в лагерях с дневной формой пребывания детей, расположенных на территории Ярославской области</t>
  </si>
  <si>
    <t>Субсидия на укрепление материально-технической базы загородных организаций отдыха детей и их оздоровления, находящихся в муниципальной собственности</t>
  </si>
  <si>
    <t>Субсидия на реализацию мероприятий по строительству  объектов газификации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</si>
  <si>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</si>
  <si>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Субвенция на обеспечение деятельности органов местного самоуправления в сфере социальной защиты населения</t>
  </si>
  <si>
    <t>Субвенция на социальную поддержку отдельных категорий граждан в части ежемесячного пособия на ребенка</t>
  </si>
  <si>
    <t>Субвенция на компенсацию отдельным категориям граждан оплаты взноса на капитальный ремонт общего имущества в многоквартирном доме</t>
  </si>
  <si>
    <t>Субвенция на денежные выплаты</t>
  </si>
  <si>
    <t>Cубвенция на оплату жилого помещения и коммунальных услуг отдельным категориям граждан, оказание мер социальной поддержки которым относится к полномочиям Ярославской области</t>
  </si>
  <si>
    <t>Субвенция на выплату пособий при рождении ребенка гражданам, не подлежащим обязательному социальному страхованию на случай временной нетрудоспособности и в связи с материнством, за счет средств федерального бюджета</t>
  </si>
  <si>
    <t>Субвенция на выплату пособий по уходу за ребенком до достижения им возраста полутора лет гражданам, не подлежащим обязательному социальному страхованию на случай временной нетрудоспособности и в связи с материнством, за счет средств федерального бюджета</t>
  </si>
  <si>
    <t>Субвенция на предоставление гражданам субсидий на оплату жилого помещения и коммунальных услуг</t>
  </si>
  <si>
    <t>НАЛОГОВЫЕ И НЕНАЛОГОВЫЕ ДОХОДЫ</t>
  </si>
  <si>
    <t>НАЛОГОВЫЕ ДОХОДЫ</t>
  </si>
  <si>
    <t>НАЛОГИ НА ПРИБЫЛЬ, ДОХОДЫ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</si>
  <si>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</si>
  <si>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</si>
  <si>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</si>
  <si>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</si>
  <si>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</si>
  <si>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</si>
  <si>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</si>
  <si>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</si>
  <si>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</si>
  <si>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</si>
  <si>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НАЛОГИ НА СОВОКУПНЫЙ ДОХОД</t>
  </si>
  <si>
    <t>Единый налог на вмененный доход для отдельных видов деятельности</t>
  </si>
  <si>
    <t>Единый сельскохозяйственный налог</t>
  </si>
  <si>
    <t xml:space="preserve">Налог, взимаемый в связи с применением патентной системы налогообложения, зачисляемый в бюджеты муниципальных районов </t>
  </si>
  <si>
    <t>НАЛОГИ, СБОРЫ И РЕГУЛЯРНЫЕ ПЛАТЕЖИ ЗА ПОЛЬЗОВАНИЕ ПРИРОДНЫМИ РЕСУРСАМИ</t>
  </si>
  <si>
    <t>Налог на добычу полезных ископаемых</t>
  </si>
  <si>
    <t>Налог на добычу общераспространенных полезных ископаемых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</si>
  <si>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</si>
  <si>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1 08 03000 01 0000 110</t>
  </si>
  <si>
    <t>Государственная пошлина по делам, рассматриваемым в судах общей юрисдикции, мировыми судьями</t>
  </si>
  <si>
    <t>ЗАДОЛЖЕННОСТЬ И ПЕРЕРАСЧЕТЫ ПО ОТМЕНЕННЫМ НАЛОГАМ, СБОРАМ И ИНЫМ ОБЯЗАТЕЛЬНЫМ ПЛАТЕЖАМ</t>
  </si>
  <si>
    <t>Налоги на имущество</t>
  </si>
  <si>
    <t>Налог на имущество предприятий</t>
  </si>
  <si>
    <t>Федеральная налоговая служба</t>
  </si>
  <si>
    <t>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</si>
  <si>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>Федеральное казначейство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</si>
  <si>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</si>
  <si>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100 1 03 02000 01 0000 110</t>
  </si>
  <si>
    <t>100 1 03 02230 01 0000 110</t>
  </si>
  <si>
    <t>100 1 03 02240 01 0000 110</t>
  </si>
  <si>
    <t>100 1 03 02250 01 0000 110</t>
  </si>
  <si>
    <t>100 1 03 02260 01 0000 110</t>
  </si>
  <si>
    <t>ПЛАТЕЖИ ПРИ ПОЛЬЗОВАНИИ ПРИРОДНЫМИ РЕСУРСАМИ</t>
  </si>
  <si>
    <t>Плата за негативное воздействие на окружающую среду</t>
  </si>
  <si>
    <t>Служба по надзору в сфере природопользования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</si>
  <si>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</si>
  <si>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Россельхознадзор</t>
  </si>
  <si>
    <t>НЕНАЛОГОВЫЕ ДОХОДЫ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</si>
  <si>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</si>
  <si>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Доходы бюджетов муниципальных районов от возврата организациями остатков субсидий прошлых лет</t>
  </si>
  <si>
    <t>Возврат остатков субсидий, субвенций и иных межбюджетных трансфертов, имеющих целевое назначение, прошлых лет</t>
  </si>
  <si>
    <t>БЕЗВОЗМЕЗДНЫЕ ПОСТУПЛЕНИЯ</t>
  </si>
  <si>
    <t>000 1 05 00000 00 0000 000</t>
  </si>
  <si>
    <t>И Т О Г О</t>
  </si>
  <si>
    <t>Приложение</t>
  </si>
  <si>
    <t>к приказу Министерства финансов Российской Федерации</t>
  </si>
  <si>
    <t>от 21.12.2016 № 238н</t>
  </si>
  <si>
    <t>Коды</t>
  </si>
  <si>
    <t>Форма по ОКУД</t>
  </si>
  <si>
    <t>0505307</t>
  </si>
  <si>
    <t>Дата</t>
  </si>
  <si>
    <t>Дата формирования</t>
  </si>
  <si>
    <t>Наименование финансового органа
(органа управления государственного внебюджетного фонда)</t>
  </si>
  <si>
    <t>Глава по БК</t>
  </si>
  <si>
    <t>Наименование бюджета</t>
  </si>
  <si>
    <t>по ОКТМО</t>
  </si>
  <si>
    <t>00000000</t>
  </si>
  <si>
    <t>Единица измерения: тыс. руб.</t>
  </si>
  <si>
    <t>по ОКЕИ</t>
  </si>
  <si>
    <t>385</t>
  </si>
  <si>
    <t>управление финансов и социально-экономического развития Администрации ЯМР</t>
  </si>
  <si>
    <t>районный бюджет ЯМР</t>
  </si>
  <si>
    <t>Код строки</t>
  </si>
  <si>
    <t>Код главного администратора доходов бюджета</t>
  </si>
  <si>
    <t>Реестр источников доходов районного бюджета ЯМР</t>
  </si>
  <si>
    <t xml:space="preserve"> 1 01 00000 00 0000 000</t>
  </si>
  <si>
    <t xml:space="preserve"> 1 01 02000 01 0000 110</t>
  </si>
  <si>
    <t xml:space="preserve"> 1 01 02050 01 0000 110</t>
  </si>
  <si>
    <t xml:space="preserve"> 1 01 02010 01 0000 110</t>
  </si>
  <si>
    <t xml:space="preserve"> 1 01 02020 01 0000 110</t>
  </si>
  <si>
    <t xml:space="preserve"> 1 01 02040 01 0000 110</t>
  </si>
  <si>
    <t xml:space="preserve"> 1 03 00000 00 0000 000</t>
  </si>
  <si>
    <t xml:space="preserve"> 101 02030 01 0000 110</t>
  </si>
  <si>
    <t xml:space="preserve"> 1 05 03010 01 0000 110</t>
  </si>
  <si>
    <t xml:space="preserve"> 1 05 02000 02 0000 110</t>
  </si>
  <si>
    <t>1 05 04020 02 0000 110</t>
  </si>
  <si>
    <t xml:space="preserve"> 1 07 00000 00 0000 000</t>
  </si>
  <si>
    <t xml:space="preserve"> 1 07 01020 01 0000 110</t>
  </si>
  <si>
    <t xml:space="preserve"> 1 07 01000 01 0000 110</t>
  </si>
  <si>
    <t xml:space="preserve"> 1 08 00000 00 0000 110</t>
  </si>
  <si>
    <t xml:space="preserve"> 1 08 03010 01 0000 110</t>
  </si>
  <si>
    <t xml:space="preserve"> 1 08 07150 01 0000 110</t>
  </si>
  <si>
    <t xml:space="preserve"> 1 08 07000 01 0000 110</t>
  </si>
  <si>
    <t xml:space="preserve"> 1 09 00000 00 0000 000</t>
  </si>
  <si>
    <t>Департамент по управлению государственным имуществом ЯО</t>
  </si>
  <si>
    <t xml:space="preserve"> 1 09 04000 00 0000 110</t>
  </si>
  <si>
    <t xml:space="preserve"> 1 09 04010 02 0000 110</t>
  </si>
  <si>
    <t>Налог с продаж</t>
  </si>
  <si>
    <t xml:space="preserve"> 1 09 06010 02 0000 110</t>
  </si>
  <si>
    <t xml:space="preserve"> 1 11 00000 00 0000 000
</t>
  </si>
  <si>
    <t xml:space="preserve"> 1 11 01050 05 0000 120
</t>
  </si>
  <si>
    <t xml:space="preserve"> 1 11 05000 00 0000 120
</t>
  </si>
  <si>
    <t xml:space="preserve"> 1 11 05010 00 0000 120
</t>
  </si>
  <si>
    <t xml:space="preserve"> 1 11 05013 13 0000 120</t>
  </si>
  <si>
    <t xml:space="preserve"> 1 11 05013 05 0000 120</t>
  </si>
  <si>
    <t xml:space="preserve"> 1 11 05020 00 0000 120
</t>
  </si>
  <si>
    <t xml:space="preserve"> 1 11 05025 05 0000 120</t>
  </si>
  <si>
    <t xml:space="preserve"> 1 11 05035 05 0000 120</t>
  </si>
  <si>
    <t xml:space="preserve"> 1 12 00000 00 0000 000</t>
  </si>
  <si>
    <t xml:space="preserve"> 1 12 01000 01 0000 120</t>
  </si>
  <si>
    <t>Платежи при пользовании недрами</t>
  </si>
  <si>
    <t xml:space="preserve"> 1 13 01995 05 0000 130</t>
  </si>
  <si>
    <t xml:space="preserve"> 1 13 02000 00 0000 130
</t>
  </si>
  <si>
    <t xml:space="preserve"> 1 13 02995 05 0000 130</t>
  </si>
  <si>
    <t xml:space="preserve"> 1 13 02995 05 0000 130
</t>
  </si>
  <si>
    <t xml:space="preserve"> 1 14 00000 00 0000 000
</t>
  </si>
  <si>
    <t xml:space="preserve"> 1 14 02000 00 0000 000
</t>
  </si>
  <si>
    <t xml:space="preserve"> 1 14 02050 05 0000 410</t>
  </si>
  <si>
    <t xml:space="preserve"> 1 14 02053 05 0000 410</t>
  </si>
  <si>
    <t xml:space="preserve"> 1 14 02050 05 0000 440</t>
  </si>
  <si>
    <t xml:space="preserve"> 1 14 02053 05 0000 440</t>
  </si>
  <si>
    <t xml:space="preserve"> 1 14 06000 00 0000 430
</t>
  </si>
  <si>
    <t xml:space="preserve"> 1 14 06013 05 0000 430
</t>
  </si>
  <si>
    <t xml:space="preserve"> 1 14 06025 05 0000 430
</t>
  </si>
  <si>
    <t xml:space="preserve"> 1 14 06300 00 0000 430
</t>
  </si>
  <si>
    <t>Доходы от продажи земельных участков, государственная собственность на которые не разграничена и которые расположены в границах  межселенных территорий муниципальных районов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</si>
  <si>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</si>
  <si>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1 16 00000 00 0000 000
</t>
  </si>
  <si>
    <t xml:space="preserve"> 1 13 00000 00 0000 000
</t>
  </si>
  <si>
    <t xml:space="preserve"> 1 17 00000 00 0000 000
</t>
  </si>
  <si>
    <t xml:space="preserve"> 1 17 05000 00 0000 180
</t>
  </si>
  <si>
    <t xml:space="preserve"> 1 17 05050 05 0000 180
</t>
  </si>
  <si>
    <t>Невыясненные поступления, зачисляемые в бюджеты муниципальных районов</t>
  </si>
  <si>
    <t>Невыясненные поступления</t>
  </si>
  <si>
    <t xml:space="preserve"> 1 17 01000 00 0000 000
</t>
  </si>
  <si>
    <t xml:space="preserve"> 1 17 01050 05 0000 000
</t>
  </si>
  <si>
    <t>Все администраторы доходов районного бюджета</t>
  </si>
  <si>
    <t>Налог на добычу прочих   полезных ископаемых</t>
  </si>
  <si>
    <t xml:space="preserve"> 1 07 01030 01 0000 110</t>
  </si>
  <si>
    <t xml:space="preserve">  1 11 05030 00 0000 120
</t>
  </si>
  <si>
    <t xml:space="preserve">  1 13 01000 00 0000 130
</t>
  </si>
  <si>
    <t xml:space="preserve"> 100 00000 00 0000 110</t>
  </si>
  <si>
    <t>000</t>
  </si>
  <si>
    <t xml:space="preserve"> 1 00 00000 00 0000 110</t>
  </si>
  <si>
    <t xml:space="preserve"> 2 00 00000 00 0000 000</t>
  </si>
  <si>
    <t xml:space="preserve"> 2 02 00000 00 0000 000</t>
  </si>
  <si>
    <t xml:space="preserve"> 2 02 10000 00 0000 150</t>
  </si>
  <si>
    <t xml:space="preserve"> 2 02 15001 05 0000 150</t>
  </si>
  <si>
    <t xml:space="preserve"> 2 02 20000 00 0000 150</t>
  </si>
  <si>
    <t xml:space="preserve"> 2 02 30000 00 0000 150</t>
  </si>
  <si>
    <t xml:space="preserve"> 202 30024 05 3009 150</t>
  </si>
  <si>
    <t xml:space="preserve"> 202 30024 05 3010 150</t>
  </si>
  <si>
    <t xml:space="preserve"> 202 29999 05 2034 150</t>
  </si>
  <si>
    <t xml:space="preserve"> 202 29999 05 2004 150</t>
  </si>
  <si>
    <t xml:space="preserve"> 202 29999 05 2010 150</t>
  </si>
  <si>
    <t xml:space="preserve"> 202 20077 05 0000 150</t>
  </si>
  <si>
    <t xml:space="preserve"> 202 29999 05 2015 150</t>
  </si>
  <si>
    <t xml:space="preserve"> 202 29999 05 2009 150</t>
  </si>
  <si>
    <t xml:space="preserve"> 202 30024 05 3008 150</t>
  </si>
  <si>
    <t xml:space="preserve"> 202 30024 05 3014 150</t>
  </si>
  <si>
    <t xml:space="preserve"> 202 30024 05 3015 150</t>
  </si>
  <si>
    <t xml:space="preserve"> 202 30024 05 3030 150</t>
  </si>
  <si>
    <t xml:space="preserve"> 202 30024 05 3013 150</t>
  </si>
  <si>
    <t xml:space="preserve"> 2 02 35240 05 0000 150</t>
  </si>
  <si>
    <t xml:space="preserve"> 2 02 35220 05 0000 150</t>
  </si>
  <si>
    <t xml:space="preserve"> 202 35137 05 0000 150</t>
  </si>
  <si>
    <t xml:space="preserve"> 2 02 30024 05 3004 150  </t>
  </si>
  <si>
    <t xml:space="preserve"> 2 02 30024 05 3003 150  </t>
  </si>
  <si>
    <t xml:space="preserve"> 202 30024 05 3026 150</t>
  </si>
  <si>
    <t xml:space="preserve"> 202 30024 05 3027 150</t>
  </si>
  <si>
    <t xml:space="preserve"> 202 30024 05 3028 150</t>
  </si>
  <si>
    <t xml:space="preserve"> 202 30024 05 3031 150</t>
  </si>
  <si>
    <t xml:space="preserve"> 202 35930 05 0000 150</t>
  </si>
  <si>
    <t xml:space="preserve"> 202 30024 05 3033 150</t>
  </si>
  <si>
    <t xml:space="preserve"> 202 30024 05 3007 150</t>
  </si>
  <si>
    <t xml:space="preserve"> 202 30024 05 3021 150</t>
  </si>
  <si>
    <t xml:space="preserve"> 2 02 30024 05 3020 150  </t>
  </si>
  <si>
    <t xml:space="preserve"> 202 30024 05 3006 150</t>
  </si>
  <si>
    <t xml:space="preserve"> 2 02 35084 05 0000 150  </t>
  </si>
  <si>
    <t xml:space="preserve"> 2 02 35462 05 0000 150</t>
  </si>
  <si>
    <t xml:space="preserve"> 2 02 30024 05 3029 150  </t>
  </si>
  <si>
    <t xml:space="preserve"> 2 02 30024 05 3019 150  </t>
  </si>
  <si>
    <t xml:space="preserve"> 2 02 30024 05 3023 150  </t>
  </si>
  <si>
    <t xml:space="preserve"> 2 02 30024 05 3005 150 </t>
  </si>
  <si>
    <t xml:space="preserve"> 2 02 35380 05 0000 150 </t>
  </si>
  <si>
    <t xml:space="preserve"> 2 02 35270 05 0000 150</t>
  </si>
  <si>
    <t xml:space="preserve"> 2 02 35250 05 0000 150</t>
  </si>
  <si>
    <t xml:space="preserve"> 2 19 00000 00 0000 000</t>
  </si>
  <si>
    <t>Прочие дотации бюджетам муниципальных районов</t>
  </si>
  <si>
    <t>Субсидия на комплексное развитие транспортной инфраструктуры городской агломерации "Ярославская" за счет средств областного бюджета</t>
  </si>
  <si>
    <t>Субсидия на оказание (выполнение) муниципальными учреждениями услуг (работ) в сфере моложежной политики</t>
  </si>
  <si>
    <t>Субсидия на повышение оплаты труда отдельных категорий работников муниципальных учреждений в сфере образования</t>
  </si>
  <si>
    <t>Субсидия на повышение оплаты труда работников муниципальных учреждений в сфере культуры</t>
  </si>
  <si>
    <t>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</si>
  <si>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Субсидия на реализацию мероприятий иницйиативного бюджетирования на территории ЯО (поддержка местных инициатив)</t>
  </si>
  <si>
    <t>Субсидия на обеспечение трудоустройства несовершеннолетних граждан на временные рабочие места</t>
  </si>
  <si>
    <t>Субсидия на реализацию муниципальных программ поддержки социально ориентированных некомерческих организаций</t>
  </si>
  <si>
    <t>Субсидия на реализацию мероприятий по возмещению части затрат организациям любых форм собственности и индивидуальным предпринимателям, занимающимся доставкой товаров в отдаленные сельские населенные пункты</t>
  </si>
  <si>
    <t xml:space="preserve"> 202 29999 05 2038 150</t>
  </si>
  <si>
    <t xml:space="preserve"> 202 29999 05 2032 150</t>
  </si>
  <si>
    <t xml:space="preserve"> 202 29999 05 2040 150</t>
  </si>
  <si>
    <t xml:space="preserve"> 2 02 30022 05 0000 150</t>
  </si>
  <si>
    <t xml:space="preserve"> 2 02 30024 05 3022 150  </t>
  </si>
  <si>
    <t>Субвенции бюджетам муниципальных районов на выполнение полномочий Российской Федерации по осуществлению ежемесячной выплаты в связи с рождением (усыновлением) первого ребенка</t>
  </si>
  <si>
    <t xml:space="preserve"> 2 02 35573 05 0000 150  </t>
  </si>
  <si>
    <t>Субвенции бюджетам муниципальных районов на государственную регистрацию актов гражданского состояния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</si>
  <si>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</si>
  <si>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2 02 40000 00 0000 150</t>
  </si>
  <si>
    <t xml:space="preserve"> 202 40014 05 0000 150</t>
  </si>
  <si>
    <t xml:space="preserve"> 2 02 30024 05 3036 150     </t>
  </si>
  <si>
    <t xml:space="preserve"> 2 02 35462 05 0000 150  </t>
  </si>
  <si>
    <t xml:space="preserve">Субвенция на компенсацию отдельным категориям граждан оплаты взноса на капитальный ремонт общего имущества в многоквартирном доме </t>
  </si>
  <si>
    <t>Субвенция на ежемесячную денежную выплату, назначаемую при рождении третьего ребенка или последующих детей до достижении ребенком возраста 3х лет, в части расходов по доставке выплат получателям</t>
  </si>
  <si>
    <t xml:space="preserve">2 02 35120 05 0000 150     </t>
  </si>
  <si>
    <t>Субсидия на реализацию мероприятий по строительству и реконструкции дошкольных образовательных организаций за счет средств областного бюджета</t>
  </si>
  <si>
    <t>Субсидия на реализацию мероприятий по строительству и реконструкции объектов водоснабжения и водоотведения</t>
  </si>
  <si>
    <t>Субсидия на проведение мероприятий по строительству и (или) реконструкции объектов газификации и водоснабжения в сельской местности</t>
  </si>
  <si>
    <t>Субсидия на реализацию мероприятий по строительству  и реконструкции объектов теплоснабжения</t>
  </si>
  <si>
    <t xml:space="preserve"> 202 29999 05 2021 150</t>
  </si>
  <si>
    <t>Субсидия на реализацию мероприятий по обеспечению безопасности граждан на воднызх объектах</t>
  </si>
  <si>
    <t xml:space="preserve"> 2 02 19999 05 1003 150</t>
  </si>
  <si>
    <t xml:space="preserve"> 2 02 20041 05 0000 150</t>
  </si>
  <si>
    <t xml:space="preserve"> 202 29999 05 2037 150</t>
  </si>
  <si>
    <t xml:space="preserve"> 202 29999 05 2008 150</t>
  </si>
  <si>
    <t xml:space="preserve"> 202 30024 05 3017 150</t>
  </si>
  <si>
    <t xml:space="preserve"> 2 18 00000 05 0000 150</t>
  </si>
  <si>
    <t xml:space="preserve"> 2 18 05000 05 0000 000</t>
  </si>
  <si>
    <t xml:space="preserve"> 1 11 09045 05 0000 120</t>
  </si>
  <si>
    <t xml:space="preserve"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 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</si>
  <si>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автономных учреждений, а также имущества муниципальных унитарных предприятий, в том числе казенных)</t>
  </si>
  <si>
    <t>Целевые сбры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</si>
  <si>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202 29999 05 2045 150</t>
  </si>
  <si>
    <t>Межбюджетные трансферты на реализацию мероприятий по поощрению достижения наилучших значений показателей по отдельным направлениям развития муниципальных образований ЯО</t>
  </si>
  <si>
    <t>Межбюджетные трансферты, передаваемые бюджетам муниципальных районов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</si>
  <si>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Межбюджетные трансферты на оказание государственной поддержки отдельным категориям граждан для проведения ремонта жилых помещений и (или) работ, направленных на повышение уровня обеспеченности их коммунальными услугами</t>
  </si>
  <si>
    <t>Межбюджетные трансферты, передаваемые бюджетам муниципальных районов на поддержку отрасли культуры</t>
  </si>
  <si>
    <t>2 02 45159 05 0000 150</t>
  </si>
  <si>
    <t>2 02 49999 05 4007 150</t>
  </si>
  <si>
    <t>2 02 45519 05 0000 150</t>
  </si>
  <si>
    <t xml:space="preserve"> 202 25232 05 0000 150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</si>
  <si>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</si>
  <si>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202 25139 05 0000 150</t>
  </si>
  <si>
    <t>Субсидии бюджетам муниципальных районов на создание и модернизацию объектов спортивной инфраструктуры региональной собственности для занятий физической культурой и спортом</t>
  </si>
  <si>
    <t>2 02 25097 05 0000 150</t>
  </si>
  <si>
    <t xml:space="preserve"> 2 02 35260 05 0000 150</t>
  </si>
  <si>
    <t>Субсидия на реализацию мероприятий по борьбе с борщевиком Сосновского</t>
  </si>
  <si>
    <t>Субсидии бюджетам муниципальных районов на обеспечение устойчивого развития сельских территорий</t>
  </si>
  <si>
    <t>Субсидия на реализацию мероприятий по описанию границ территориальных зон, установленных правилами землепользования и застройки поселений ЯО</t>
  </si>
  <si>
    <t>2 02 25519 05 0000 150</t>
  </si>
  <si>
    <t>Субсидия бюджетам муниципальных районов на поддержку отрасли культуры (Субсидия на обеспечение учреждений культуры передвижными многофункциональными культурными центрами(автоклубы))</t>
  </si>
  <si>
    <t>Субсидии бюджетам муниципальных районов на сокращение доли загрязненных сточных вод (Субсидия на реализацию мероприятий по сокращению доли загрязненных сточных вод в части строительства (реконструкции,в том числе с элементами реставрации,технического перевооружения) очистных сооружений водопроводно-канализационного хозяйства)</t>
  </si>
  <si>
    <t>Субсидия бюджетам муниципальных районов на капитальный ремонт и ремонт дорожных объектов муниципальной собственности</t>
  </si>
  <si>
    <t xml:space="preserve"> 1 09 07033 05 0000 110</t>
  </si>
  <si>
    <t xml:space="preserve"> 1 12 02010 01 0000 120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</si>
  <si>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</si>
  <si>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1 14 06313 05 0000 430
</t>
  </si>
  <si>
    <t>на 2021 год и плановый период 2022 и 2023 годов</t>
  </si>
  <si>
    <t>на 01 октября 2020 года</t>
  </si>
  <si>
    <t>14.11.2020</t>
  </si>
  <si>
    <t>Кассовые поступления в текущем финансовом году 
(по состоянию на  "01" октября 2020г.)</t>
  </si>
  <si>
    <t>Оценка исполнения на 2020 г. (текущий финансовый год)</t>
  </si>
  <si>
    <t>на 2021 г. (очередной финансовый год)</t>
  </si>
  <si>
    <t>на 2022 г. (первый год планового периода)</t>
  </si>
  <si>
    <t>на 2023 г. (второй год планового периода)</t>
  </si>
  <si>
    <t>Утверждено на 2020 г. Решение Муниципального совета ЯМР  от 14.12.2019 № 64</t>
  </si>
  <si>
    <t xml:space="preserve"> 1 11 05075 05 0000 120</t>
  </si>
  <si>
    <t>Доходы от сдачи в аренду имущества, составляющего казну муниципальных районов (за исключением земельных участков)</t>
  </si>
  <si>
    <t xml:space="preserve">  1 11 05075 00 0000 120
</t>
  </si>
  <si>
    <t>0000</t>
  </si>
  <si>
    <t xml:space="preserve"> 1 14 06013 13 0000 430
</t>
  </si>
  <si>
    <t>11601000 Денежные взыскания (штрафы) за нарушение обязательных требований государственных стандартов, правил обязательной сертификации, нарушение требований нормативных документов по обеспечению единства измерений</t>
  </si>
  <si>
    <t>11601050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</si>
  <si>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</si>
  <si>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Правительство ЯО</t>
  </si>
  <si>
    <t>1 16 01053 01 0035 140</t>
  </si>
  <si>
    <t>11601060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</si>
  <si>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</si>
  <si>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</si>
  <si>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агентство по обеспечению деятельности мировых судей Ярославской области</t>
  </si>
  <si>
    <t>11601070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</si>
  <si>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</si>
  <si>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</si>
  <si>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</si>
  <si>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1 16 01073 01 0027 140</t>
  </si>
  <si>
    <t xml:space="preserve"> 1 16 010730 1 0019 140</t>
  </si>
  <si>
    <t xml:space="preserve"> 1 16 01073 01 002 7140</t>
  </si>
  <si>
    <t xml:space="preserve"> 1 16 01074 01 0000 140</t>
  </si>
  <si>
    <t>КУМИ Администрации ЯМР</t>
  </si>
  <si>
    <t>11601100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</t>
  </si>
  <si>
    <t>1 16 01103 01 9000 140</t>
  </si>
  <si>
    <t>11601150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</si>
  <si>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</si>
  <si>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1 16 01153 01 0006 140</t>
  </si>
  <si>
    <t>1 16 01153 01 9000 140</t>
  </si>
  <si>
    <t>11601190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</t>
  </si>
  <si>
    <t xml:space="preserve"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 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</si>
  <si>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</si>
  <si>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1 16 01193 01 0005 140</t>
  </si>
  <si>
    <t>1 16 01193 01 9000 140</t>
  </si>
  <si>
    <t>11601200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</si>
  <si>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</si>
  <si>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комиссиями по делам несовершеннолетних и защите их прав(иные штрафы)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</si>
  <si>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</si>
  <si>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1 16 01203 01 0008 140</t>
  </si>
  <si>
    <t>1 16 01203 01 0021 140</t>
  </si>
  <si>
    <t>1 16 01203 01 9000 100</t>
  </si>
  <si>
    <t>1 16 01203 01 9000 140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</si>
  <si>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</si>
  <si>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11607000 Денежные взыскания (штрафы) за нарушение законодательства Российской Федерации об основах конституционного строя Российской Федерации, о государственной власти Российской Федерации, о государственной службе Российской Федерации, о выборах и рефер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</si>
  <si>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</si>
  <si>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1 16 07010 05 0000 140</t>
  </si>
  <si>
    <t>11610000 Денежные взыскания (штрафы) за нарушение законодательства Российской Федерации о государственном оборонном заказе</t>
  </si>
  <si>
    <t>11610120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</si>
  <si>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муниципальных районов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</si>
  <si>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действующим до 1 января 2020 года</t>
  </si>
  <si>
    <t>1 16 10129 01 0000140</t>
  </si>
  <si>
    <t>1 16 10123 01 0051 140</t>
  </si>
  <si>
    <t>1 1 610123 01 0051 140</t>
  </si>
  <si>
    <t>Государственная жилищная инспекция ЯО</t>
  </si>
  <si>
    <t>Департамент охраны окружающей среды природопользования Ярославской области</t>
  </si>
  <si>
    <t>Контрольно-ревизионная инспекция</t>
  </si>
  <si>
    <t xml:space="preserve"> Министерство внутренних дел Российской Федерации</t>
  </si>
  <si>
    <t>11611000 Денежные взыскания (штрафы) за нарушение законодательства Российской Федерации об использовании атомной энергии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</si>
  <si>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территориях), подлежащие зачислению в бюджет муниципального образования</t>
  </si>
  <si>
    <t>1 16 11050 01 0000 140</t>
  </si>
  <si>
    <t>1 16 01063 01 0023 140</t>
  </si>
  <si>
    <t>1 16 01063 01 9000 140</t>
  </si>
  <si>
    <t>1 16 01063 01 0009 140</t>
  </si>
  <si>
    <t>1 16 01063 01 0101 140</t>
  </si>
  <si>
    <t>1 16 07090 05 0000 140</t>
  </si>
  <si>
    <t>1 16 01073 05 0000 140</t>
  </si>
  <si>
    <t xml:space="preserve"> 1 16 01084 01 0000 140</t>
  </si>
  <si>
    <t xml:space="preserve">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</si>
  <si>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</si>
  <si>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выявленные должностными лицами органов муниципального контроля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</si>
  <si>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</si>
  <si>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2 02 15002 05 0000 150</t>
  </si>
  <si>
    <t>Дотации на поддержку мер по обеспечению сбалансированности бюджетов муниципальных образований Ярославской области</t>
  </si>
  <si>
    <t xml:space="preserve"> 2 02 29999 05 2047 150</t>
  </si>
  <si>
    <t>(31.) Субсидии бюджетам муниципальных районов на софинансирование капитальных вложений в объекты муниципальной собственности (Субсидия на реализацию мероприятий по строительству и реконструкции объектов теплоснабжения)</t>
  </si>
  <si>
    <t>2 02 27576 05 0000 150</t>
  </si>
  <si>
    <t xml:space="preserve"> Субсидии бюджетам муниципальных районов на обеспечение устойчивого развития сельских территорий (Субсидия на проведение мероприятий по обустройству объектами инженерной инфраструктуры и благоустройству площадок, расположенных на сельских территориях, под компактную жилищную застройку)</t>
  </si>
  <si>
    <t>2 02 27112 05 0000 150</t>
  </si>
  <si>
    <t>2 02 27139 05 0000 150</t>
  </si>
  <si>
    <t>(28.) Субсидия на реализацию мероприятий по созданию и модернизации объектов спортивной инфраструктуры муниципальной собственности для занятий физической культурой и спортом</t>
  </si>
  <si>
    <t xml:space="preserve"> 2 02 29999 05 2049 150</t>
  </si>
  <si>
    <t xml:space="preserve"> 202 25467 05 0000 150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</si>
  <si>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</si>
  <si>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(23.) Субвенция на компенсацию отдельным категориям граждан оплаты взноса на капитальный ремонт общего имущества в многоквартирном доме в части расходов по доставке выплат получателям</t>
  </si>
  <si>
    <t xml:space="preserve"> 2 02 30024 05 3042 150</t>
  </si>
  <si>
    <t xml:space="preserve"> 2 02 30024 05 3037 150</t>
  </si>
  <si>
    <t>Субвенции бюджетам муниципальных районов на осуществление ежемесячных выплат на детей в возрасте от трех до семи лет включительно</t>
  </si>
  <si>
    <t>000 2 02 35302 05 0000 150</t>
  </si>
  <si>
    <t>Субвенции бюджетам муниципальных районов на проведение Всероссийской переписи населения 2020 года</t>
  </si>
  <si>
    <t>Субвенции бюджетам муниципальных районов на  организацию бесплатного горячего питания обучающихся, получающих начальное общее образование в муниципальных образовательных организациях)</t>
  </si>
  <si>
    <t xml:space="preserve"> 2 02 35930 05 0000 150</t>
  </si>
  <si>
    <t>5 2 02 35469 05 0000 150</t>
  </si>
  <si>
    <t xml:space="preserve"> 2 02 35303 05 0000 150</t>
  </si>
  <si>
    <t xml:space="preserve"> 2 02 35304 05 0000 150</t>
  </si>
  <si>
    <t>Субвенция на ежемесячное денежное вознаграждение за классное руководство педагогическим работникам муниципальных общеобразовательных организаций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</si>
  <si>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</si>
  <si>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2 02 45160 05 4002 150</t>
  </si>
  <si>
    <t>Прочие безвозмездные поступления</t>
  </si>
  <si>
    <t>Прочие безвозмездные поступления в бюджеты муниципальных районов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</si>
  <si>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</si>
  <si>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 xml:space="preserve"> 2 07 05030 05 0000 150</t>
  </si>
  <si>
    <t xml:space="preserve"> 2 07 05020 05 0000 150</t>
  </si>
  <si>
    <t xml:space="preserve"> Субсидия на обеспечение учреждений культуры передвижными многофункциональными культурными центрами (автоклубы)</t>
  </si>
  <si>
    <t xml:space="preserve"> 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 (Субсидия на создание дополнительных мест путем строительства зданий образовательных организаций для детей в возрасте от 2 месяцев до 3 лет)</t>
  </si>
  <si>
    <t xml:space="preserve"> 2 02 25567 05 0000 150</t>
  </si>
  <si>
    <t>Субсидия на проведение мероприятий по обустройству объектами инженерной инфраструктуры и благоустройству площадок, расположенных на сельских территориях, под компактную жилищную застройку</t>
  </si>
  <si>
    <t xml:space="preserve"> 202 30024 05 3041 150    </t>
  </si>
  <si>
    <t xml:space="preserve"> 202 30024 05 3038 150    </t>
  </si>
  <si>
    <t>Субвенция на оказание социальной помощи на основании социального контракта в части расходов по доставке выплат получателям</t>
  </si>
  <si>
    <t xml:space="preserve"> Субвенция на оказание социальной помощи на основании социального контракта</t>
  </si>
  <si>
    <t xml:space="preserve"> Субвенция на осуществление полномочий РФ по государственной регистрации актов гражданского состояния за счет средств резервного фонда Правительства РФ</t>
  </si>
  <si>
    <t>Субвенция на осуществление полномочий РФ по государственной регистрации актов гражданского состояния за счет средств резервного фонда Правительства РФ</t>
  </si>
  <si>
    <t>Администрация ЯМР</t>
  </si>
  <si>
    <t>Управление культуры Администрации ЯМР</t>
  </si>
  <si>
    <t>управление культуры Администрации ЯМР</t>
  </si>
  <si>
    <t>управление  молодежной политики, спорта и туризма Администрации ЯМР</t>
  </si>
  <si>
    <t>Управдение культуры Адмистрации ЯМР</t>
  </si>
  <si>
    <t>Управление молодежной политики, спорта и туризиа</t>
  </si>
  <si>
    <t>управление культуры,  Администрации ЯМР</t>
  </si>
  <si>
    <t>Управление культуры</t>
  </si>
  <si>
    <t>управление культуры, Администрации ЯМР</t>
  </si>
  <si>
    <t xml:space="preserve"> Субвенции бюджетам муниципальных районов на выполнение передаваемых полномочий субъектов Российской Федерации(Субвенция на осуществление ежемесячной денежной  выплаты на ребенка в возрасте от трех до семи лет включительно в части расходов по доставке выплат получателям)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</si>
</sst>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4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name val="Times New Roman"/>
      <family val="1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6"/>
      <color theme="1"/>
      <name val="Arial Black"/>
      <family val="2"/>
      <charset val="204"/>
    </font>
    <font>
      <sz val="10.5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Arial Black"/>
      <family val="2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4"/>
      <color theme="1"/>
      <name val="Arial Black"/>
      <family val="2"/>
      <charset val="204"/>
    </font>
    <font>
      <b/>
      <sz val="11"/>
      <color indexed="8"/>
      <name val="Times New Roman"/>
      <family val="1"/>
    </font>
    <font>
      <b/>
      <sz val="15"/>
      <color theme="1"/>
      <name val="Times New Roman"/>
      <family val="1"/>
      <charset val="204"/>
    </font>
    <font>
      <b/>
      <sz val="11"/>
      <color theme="1"/>
      <name val="Times New Roman"/>
      <family val="1"/>
    </font>
    <font>
      <b/>
      <sz val="13"/>
      <name val="Times New Roman"/>
      <family val="1"/>
      <charset val="204"/>
    </font>
    <font>
      <b/>
      <sz val="15"/>
      <name val="Arial Black"/>
      <family val="2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i/>
      <sz val="8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5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indexed="8"/>
      <name val="Times New Roman"/>
      <family val="1"/>
    </font>
    <font>
      <b/>
      <i/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2" fillId="0" borderId="0"/>
  </cellStyleXfs>
  <cellXfs count="290">
    <xf numFmtId="0" fontId="0" fillId="0" borderId="0" xfId="0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/>
    </xf>
    <xf numFmtId="164" fontId="3" fillId="0" borderId="0" xfId="0" applyNumberFormat="1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justify" wrapText="1"/>
    </xf>
    <xf numFmtId="0" fontId="5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/>
    </xf>
    <xf numFmtId="164" fontId="1" fillId="4" borderId="1" xfId="0" applyNumberFormat="1" applyFont="1" applyFill="1" applyBorder="1" applyAlignment="1">
      <alignment horizontal="center" vertical="top"/>
    </xf>
    <xf numFmtId="0" fontId="4" fillId="0" borderId="1" xfId="0" applyFont="1" applyBorder="1" applyAlignment="1">
      <alignment horizontal="justify" wrapText="1"/>
    </xf>
    <xf numFmtId="0" fontId="5" fillId="0" borderId="1" xfId="0" applyFont="1" applyBorder="1" applyAlignment="1">
      <alignment horizontal="justify" wrapText="1"/>
    </xf>
    <xf numFmtId="0" fontId="6" fillId="3" borderId="1" xfId="0" applyFont="1" applyFill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/>
    </xf>
    <xf numFmtId="0" fontId="6" fillId="0" borderId="6" xfId="1" applyNumberFormat="1" applyFont="1" applyFill="1" applyBorder="1" applyAlignment="1" applyProtection="1">
      <alignment horizontal="left" vertical="top" wrapText="1"/>
      <protection hidden="1"/>
    </xf>
    <xf numFmtId="0" fontId="4" fillId="0" borderId="1" xfId="0" applyFont="1" applyFill="1" applyBorder="1" applyAlignment="1">
      <alignment horizontal="center" vertical="top" wrapText="1"/>
    </xf>
    <xf numFmtId="164" fontId="12" fillId="0" borderId="1" xfId="0" applyNumberFormat="1" applyFont="1" applyFill="1" applyBorder="1" applyAlignment="1">
      <alignment horizontal="center"/>
    </xf>
    <xf numFmtId="164" fontId="12" fillId="0" borderId="1" xfId="0" applyNumberFormat="1" applyFont="1" applyFill="1" applyBorder="1" applyAlignment="1">
      <alignment horizontal="center" vertical="top"/>
    </xf>
    <xf numFmtId="164" fontId="12" fillId="4" borderId="1" xfId="0" applyNumberFormat="1" applyFont="1" applyFill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center" vertical="top"/>
    </xf>
    <xf numFmtId="0" fontId="4" fillId="0" borderId="0" xfId="0" applyFont="1" applyAlignment="1">
      <alignment horizontal="justify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wrapText="1"/>
    </xf>
    <xf numFmtId="0" fontId="15" fillId="0" borderId="4" xfId="2" applyNumberFormat="1" applyFont="1" applyFill="1" applyBorder="1" applyAlignment="1" applyProtection="1">
      <alignment horizontal="center" vertical="top" wrapText="1"/>
      <protection hidden="1"/>
    </xf>
    <xf numFmtId="0" fontId="4" fillId="0" borderId="1" xfId="0" applyFont="1" applyFill="1" applyBorder="1" applyAlignment="1">
      <alignment horizontal="center" vertical="center"/>
    </xf>
    <xf numFmtId="0" fontId="16" fillId="0" borderId="6" xfId="1" applyNumberFormat="1" applyFont="1" applyFill="1" applyBorder="1" applyAlignment="1" applyProtection="1">
      <alignment horizontal="left" vertical="top" wrapText="1"/>
      <protection hidden="1"/>
    </xf>
    <xf numFmtId="0" fontId="4" fillId="0" borderId="1" xfId="0" applyFont="1" applyBorder="1" applyAlignment="1">
      <alignment horizontal="justify" vertical="center" wrapText="1"/>
    </xf>
    <xf numFmtId="0" fontId="4" fillId="4" borderId="4" xfId="0" applyFont="1" applyFill="1" applyBorder="1" applyAlignment="1">
      <alignment horizontal="center" vertical="top" wrapText="1"/>
    </xf>
    <xf numFmtId="164" fontId="18" fillId="4" borderId="3" xfId="0" applyNumberFormat="1" applyFont="1" applyFill="1" applyBorder="1" applyAlignment="1">
      <alignment horizontal="center" vertical="top"/>
    </xf>
    <xf numFmtId="164" fontId="18" fillId="2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19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7" xfId="0" applyFont="1" applyBorder="1" applyAlignment="1">
      <alignment horizontal="justify" wrapText="1"/>
    </xf>
    <xf numFmtId="0" fontId="3" fillId="0" borderId="7" xfId="0" applyFont="1" applyFill="1" applyBorder="1" applyAlignment="1">
      <alignment horizontal="center"/>
    </xf>
    <xf numFmtId="164" fontId="12" fillId="0" borderId="7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/>
    </xf>
    <xf numFmtId="164" fontId="12" fillId="0" borderId="2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/>
    </xf>
    <xf numFmtId="164" fontId="20" fillId="4" borderId="1" xfId="0" applyNumberFormat="1" applyFont="1" applyFill="1" applyBorder="1" applyAlignment="1">
      <alignment horizontal="center" vertical="top"/>
    </xf>
    <xf numFmtId="0" fontId="3" fillId="0" borderId="0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4" fillId="0" borderId="14" xfId="0" applyFont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164" fontId="12" fillId="0" borderId="16" xfId="0" applyNumberFormat="1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164" fontId="18" fillId="0" borderId="1" xfId="0" applyNumberFormat="1" applyFont="1" applyFill="1" applyBorder="1" applyAlignment="1">
      <alignment horizontal="center" vertical="center"/>
    </xf>
    <xf numFmtId="0" fontId="21" fillId="0" borderId="0" xfId="0" applyFont="1"/>
    <xf numFmtId="0" fontId="21" fillId="0" borderId="0" xfId="0" applyFont="1" applyAlignment="1">
      <alignment vertical="top"/>
    </xf>
    <xf numFmtId="0" fontId="21" fillId="0" borderId="0" xfId="0" applyFont="1" applyAlignment="1">
      <alignment horizontal="center"/>
    </xf>
    <xf numFmtId="0" fontId="21" fillId="4" borderId="0" xfId="0" applyFont="1" applyFill="1"/>
    <xf numFmtId="0" fontId="22" fillId="0" borderId="0" xfId="0" applyFont="1"/>
    <xf numFmtId="0" fontId="22" fillId="0" borderId="0" xfId="0" applyFont="1" applyAlignment="1">
      <alignment vertical="top"/>
    </xf>
    <xf numFmtId="0" fontId="22" fillId="0" borderId="0" xfId="0" applyFont="1" applyAlignment="1">
      <alignment horizontal="center"/>
    </xf>
    <xf numFmtId="0" fontId="22" fillId="4" borderId="0" xfId="0" applyFont="1" applyFill="1"/>
    <xf numFmtId="0" fontId="22" fillId="0" borderId="0" xfId="0" applyFont="1" applyAlignment="1"/>
    <xf numFmtId="0" fontId="22" fillId="0" borderId="17" xfId="0" applyFont="1" applyBorder="1" applyAlignment="1"/>
    <xf numFmtId="49" fontId="22" fillId="0" borderId="2" xfId="0" applyNumberFormat="1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49" fontId="22" fillId="0" borderId="18" xfId="0" applyNumberFormat="1" applyFont="1" applyBorder="1" applyAlignment="1">
      <alignment horizontal="center"/>
    </xf>
    <xf numFmtId="0" fontId="22" fillId="0" borderId="0" xfId="0" applyFont="1" applyAlignment="1">
      <alignment horizontal="right"/>
    </xf>
    <xf numFmtId="49" fontId="22" fillId="0" borderId="19" xfId="0" applyNumberFormat="1" applyFont="1" applyBorder="1" applyAlignment="1">
      <alignment horizontal="center"/>
    </xf>
    <xf numFmtId="49" fontId="22" fillId="0" borderId="2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justify" vertical="center" wrapText="1"/>
    </xf>
    <xf numFmtId="0" fontId="7" fillId="0" borderId="24" xfId="0" applyFont="1" applyBorder="1" applyAlignment="1">
      <alignment horizontal="justify" vertical="center" wrapText="1"/>
    </xf>
    <xf numFmtId="0" fontId="4" fillId="0" borderId="23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3" fillId="0" borderId="1" xfId="0" applyFont="1" applyBorder="1"/>
    <xf numFmtId="0" fontId="16" fillId="0" borderId="0" xfId="0" applyFont="1" applyAlignment="1">
      <alignment vertical="center"/>
    </xf>
    <xf numFmtId="0" fontId="16" fillId="4" borderId="0" xfId="0" applyFont="1" applyFill="1"/>
    <xf numFmtId="0" fontId="16" fillId="0" borderId="0" xfId="0" applyFont="1"/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22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3" fillId="0" borderId="7" xfId="0" applyFont="1" applyBorder="1"/>
    <xf numFmtId="0" fontId="19" fillId="0" borderId="25" xfId="0" applyFont="1" applyBorder="1" applyAlignment="1">
      <alignment horizontal="justify" vertical="center" wrapText="1"/>
    </xf>
    <xf numFmtId="0" fontId="4" fillId="0" borderId="26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top" wrapText="1"/>
    </xf>
    <xf numFmtId="0" fontId="3" fillId="0" borderId="13" xfId="0" applyFont="1" applyBorder="1" applyAlignment="1">
      <alignment horizontal="justify" vertical="center" wrapText="1"/>
    </xf>
    <xf numFmtId="0" fontId="3" fillId="0" borderId="0" xfId="0" applyFont="1" applyAlignment="1">
      <alignment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justify" vertical="center" wrapText="1"/>
    </xf>
    <xf numFmtId="0" fontId="5" fillId="0" borderId="24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justify" vertical="top" wrapText="1"/>
    </xf>
    <xf numFmtId="0" fontId="25" fillId="0" borderId="0" xfId="0" applyFont="1" applyAlignment="1">
      <alignment horizontal="justify" vertical="top"/>
    </xf>
    <xf numFmtId="0" fontId="5" fillId="0" borderId="2" xfId="0" applyFont="1" applyBorder="1" applyAlignment="1">
      <alignment horizontal="center" vertical="center"/>
    </xf>
    <xf numFmtId="0" fontId="4" fillId="4" borderId="3" xfId="0" applyFont="1" applyFill="1" applyBorder="1" applyAlignment="1">
      <alignment horizontal="center" wrapText="1"/>
    </xf>
    <xf numFmtId="0" fontId="4" fillId="0" borderId="24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164" fontId="26" fillId="2" borderId="1" xfId="0" applyNumberFormat="1" applyFont="1" applyFill="1" applyBorder="1" applyAlignment="1">
      <alignment horizontal="center" vertical="top"/>
    </xf>
    <xf numFmtId="0" fontId="12" fillId="2" borderId="3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top" wrapText="1"/>
    </xf>
    <xf numFmtId="0" fontId="22" fillId="0" borderId="1" xfId="0" applyFont="1" applyBorder="1" applyAlignment="1">
      <alignment horizontal="justify" wrapText="1"/>
    </xf>
    <xf numFmtId="0" fontId="10" fillId="0" borderId="1" xfId="0" applyFont="1" applyBorder="1" applyAlignment="1">
      <alignment horizontal="justify" wrapText="1"/>
    </xf>
    <xf numFmtId="0" fontId="22" fillId="0" borderId="4" xfId="1" applyNumberFormat="1" applyFont="1" applyFill="1" applyBorder="1" applyAlignment="1" applyProtection="1">
      <alignment horizontal="justify" wrapText="1"/>
      <protection hidden="1"/>
    </xf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horizontal="center" vertical="top"/>
    </xf>
    <xf numFmtId="0" fontId="1" fillId="0" borderId="14" xfId="0" applyFont="1" applyBorder="1" applyAlignment="1">
      <alignment horizontal="justify" vertical="center" wrapText="1"/>
    </xf>
    <xf numFmtId="0" fontId="10" fillId="4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justify" vertical="center" wrapText="1"/>
    </xf>
    <xf numFmtId="0" fontId="10" fillId="0" borderId="14" xfId="0" applyFont="1" applyBorder="1" applyAlignment="1">
      <alignment horizontal="justify" vertical="center" wrapText="1"/>
    </xf>
    <xf numFmtId="0" fontId="10" fillId="0" borderId="13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top"/>
    </xf>
    <xf numFmtId="0" fontId="3" fillId="2" borderId="1" xfId="0" applyFont="1" applyFill="1" applyBorder="1" applyAlignment="1">
      <alignment horizontal="center" vertical="top"/>
    </xf>
    <xf numFmtId="0" fontId="1" fillId="4" borderId="5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right" vertical="top"/>
    </xf>
    <xf numFmtId="0" fontId="1" fillId="4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right" vertical="top"/>
    </xf>
    <xf numFmtId="164" fontId="18" fillId="4" borderId="1" xfId="0" applyNumberFormat="1" applyFont="1" applyFill="1" applyBorder="1" applyAlignment="1">
      <alignment horizontal="center" vertical="top"/>
    </xf>
    <xf numFmtId="0" fontId="5" fillId="4" borderId="3" xfId="0" applyFont="1" applyFill="1" applyBorder="1" applyAlignment="1">
      <alignment horizontal="right" vertical="top"/>
    </xf>
    <xf numFmtId="0" fontId="1" fillId="4" borderId="1" xfId="0" applyFont="1" applyFill="1" applyBorder="1" applyAlignment="1">
      <alignment horizontal="left" vertical="top" wrapText="1"/>
    </xf>
    <xf numFmtId="164" fontId="12" fillId="4" borderId="3" xfId="0" applyNumberFormat="1" applyFont="1" applyFill="1" applyBorder="1" applyAlignment="1">
      <alignment horizontal="center" vertical="top"/>
    </xf>
    <xf numFmtId="49" fontId="1" fillId="4" borderId="1" xfId="0" applyNumberFormat="1" applyFont="1" applyFill="1" applyBorder="1" applyAlignment="1">
      <alignment horizontal="center" vertical="top" wrapText="1"/>
    </xf>
    <xf numFmtId="0" fontId="27" fillId="4" borderId="27" xfId="0" applyFont="1" applyFill="1" applyBorder="1" applyAlignment="1">
      <alignment horizontal="center" vertical="center" wrapText="1"/>
    </xf>
    <xf numFmtId="0" fontId="16" fillId="4" borderId="1" xfId="2" applyNumberFormat="1" applyFont="1" applyFill="1" applyBorder="1" applyAlignment="1" applyProtection="1">
      <alignment horizontal="justify" vertical="top" wrapText="1"/>
      <protection hidden="1"/>
    </xf>
    <xf numFmtId="0" fontId="14" fillId="4" borderId="7" xfId="0" applyFont="1" applyFill="1" applyBorder="1" applyAlignment="1">
      <alignment horizontal="center" vertical="center" wrapText="1"/>
    </xf>
    <xf numFmtId="0" fontId="16" fillId="4" borderId="1" xfId="2" applyNumberFormat="1" applyFont="1" applyFill="1" applyBorder="1" applyAlignment="1" applyProtection="1">
      <alignment horizontal="justify" vertical="center" wrapText="1"/>
      <protection hidden="1"/>
    </xf>
    <xf numFmtId="164" fontId="13" fillId="4" borderId="1" xfId="0" applyNumberFormat="1" applyFont="1" applyFill="1" applyBorder="1" applyAlignment="1">
      <alignment horizontal="center" vertical="top"/>
    </xf>
    <xf numFmtId="0" fontId="16" fillId="4" borderId="1" xfId="0" applyFont="1" applyFill="1" applyBorder="1" applyAlignment="1">
      <alignment horizontal="justify" wrapText="1"/>
    </xf>
    <xf numFmtId="0" fontId="14" fillId="4" borderId="1" xfId="0" applyFont="1" applyFill="1" applyBorder="1" applyAlignment="1">
      <alignment horizontal="center" vertical="center" wrapText="1"/>
    </xf>
    <xf numFmtId="0" fontId="27" fillId="4" borderId="7" xfId="0" applyFont="1" applyFill="1" applyBorder="1" applyAlignment="1">
      <alignment horizontal="center" vertical="center" wrapText="1"/>
    </xf>
    <xf numFmtId="0" fontId="16" fillId="4" borderId="4" xfId="2" applyNumberFormat="1" applyFont="1" applyFill="1" applyBorder="1" applyAlignment="1" applyProtection="1">
      <alignment horizontal="justify" vertical="center" wrapText="1"/>
      <protection hidden="1"/>
    </xf>
    <xf numFmtId="0" fontId="16" fillId="4" borderId="4" xfId="2" applyNumberFormat="1" applyFont="1" applyFill="1" applyBorder="1" applyAlignment="1" applyProtection="1">
      <alignment horizontal="justify" vertical="top" wrapText="1"/>
      <protection hidden="1"/>
    </xf>
    <xf numFmtId="0" fontId="28" fillId="4" borderId="1" xfId="0" applyFont="1" applyFill="1" applyBorder="1" applyAlignment="1">
      <alignment horizontal="left" vertical="top" wrapText="1"/>
    </xf>
    <xf numFmtId="0" fontId="14" fillId="4" borderId="8" xfId="0" applyFont="1" applyFill="1" applyBorder="1" applyAlignment="1">
      <alignment horizontal="center" vertical="center" wrapText="1"/>
    </xf>
    <xf numFmtId="0" fontId="16" fillId="4" borderId="9" xfId="2" applyNumberFormat="1" applyFont="1" applyFill="1" applyBorder="1" applyAlignment="1" applyProtection="1">
      <alignment horizontal="justify" vertical="center" wrapText="1"/>
      <protection hidden="1"/>
    </xf>
    <xf numFmtId="0" fontId="16" fillId="4" borderId="3" xfId="2" applyNumberFormat="1" applyFont="1" applyFill="1" applyBorder="1" applyAlignment="1" applyProtection="1">
      <alignment horizontal="justify" vertical="center" wrapText="1"/>
      <protection hidden="1"/>
    </xf>
    <xf numFmtId="0" fontId="14" fillId="4" borderId="12" xfId="0" applyFont="1" applyFill="1" applyBorder="1" applyAlignment="1">
      <alignment horizontal="center" vertical="center" wrapText="1"/>
    </xf>
    <xf numFmtId="0" fontId="16" fillId="4" borderId="3" xfId="2" applyNumberFormat="1" applyFont="1" applyFill="1" applyBorder="1" applyAlignment="1" applyProtection="1">
      <alignment horizontal="justify" vertical="top" wrapText="1"/>
      <protection hidden="1"/>
    </xf>
    <xf numFmtId="0" fontId="27" fillId="4" borderId="8" xfId="0" applyFont="1" applyFill="1" applyBorder="1" applyAlignment="1">
      <alignment horizontal="center" vertical="center" wrapText="1"/>
    </xf>
    <xf numFmtId="164" fontId="12" fillId="4" borderId="2" xfId="0" applyNumberFormat="1" applyFont="1" applyFill="1" applyBorder="1" applyAlignment="1">
      <alignment horizontal="center" vertical="top"/>
    </xf>
    <xf numFmtId="0" fontId="4" fillId="4" borderId="4" xfId="2" applyNumberFormat="1" applyFont="1" applyFill="1" applyBorder="1" applyAlignment="1" applyProtection="1">
      <alignment horizontal="justify" vertical="center" wrapText="1"/>
      <protection hidden="1"/>
    </xf>
    <xf numFmtId="0" fontId="29" fillId="4" borderId="8" xfId="0" applyFont="1" applyFill="1" applyBorder="1" applyAlignment="1">
      <alignment horizontal="center" vertical="center" wrapText="1"/>
    </xf>
    <xf numFmtId="0" fontId="16" fillId="4" borderId="2" xfId="2" applyNumberFormat="1" applyFont="1" applyFill="1" applyBorder="1" applyAlignment="1" applyProtection="1">
      <alignment horizontal="justify" vertical="top" wrapText="1"/>
      <protection hidden="1"/>
    </xf>
    <xf numFmtId="0" fontId="5" fillId="4" borderId="2" xfId="0" applyFont="1" applyFill="1" applyBorder="1" applyAlignment="1">
      <alignment horizontal="center" vertical="top" wrapText="1"/>
    </xf>
    <xf numFmtId="0" fontId="27" fillId="4" borderId="0" xfId="0" applyFont="1" applyFill="1" applyBorder="1" applyAlignment="1">
      <alignment horizontal="center" vertical="center" wrapText="1"/>
    </xf>
    <xf numFmtId="0" fontId="16" fillId="4" borderId="0" xfId="0" applyFont="1" applyFill="1" applyAlignment="1">
      <alignment horizontal="justify" wrapText="1"/>
    </xf>
    <xf numFmtId="0" fontId="12" fillId="4" borderId="1" xfId="0" applyFont="1" applyFill="1" applyBorder="1" applyAlignment="1">
      <alignment horizontal="justify" vertical="top" wrapText="1"/>
    </xf>
    <xf numFmtId="0" fontId="16" fillId="4" borderId="11" xfId="0" applyFont="1" applyFill="1" applyBorder="1" applyAlignment="1">
      <alignment horizontal="justify" vertical="top" wrapText="1"/>
    </xf>
    <xf numFmtId="0" fontId="14" fillId="4" borderId="10" xfId="0" applyFont="1" applyFill="1" applyBorder="1" applyAlignment="1">
      <alignment horizontal="center" vertical="center" wrapText="1"/>
    </xf>
    <xf numFmtId="164" fontId="12" fillId="4" borderId="1" xfId="0" applyNumberFormat="1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justify" vertical="top" wrapText="1"/>
    </xf>
    <xf numFmtId="164" fontId="1" fillId="0" borderId="1" xfId="0" applyNumberFormat="1" applyFont="1" applyFill="1" applyBorder="1" applyAlignment="1">
      <alignment horizontal="center" vertical="center"/>
    </xf>
    <xf numFmtId="165" fontId="4" fillId="0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justify" vertical="center" wrapText="1"/>
    </xf>
    <xf numFmtId="164" fontId="12" fillId="0" borderId="16" xfId="0" applyNumberFormat="1" applyFont="1" applyFill="1" applyBorder="1" applyAlignment="1">
      <alignment horizontal="center" vertical="top" wrapText="1"/>
    </xf>
    <xf numFmtId="0" fontId="16" fillId="3" borderId="1" xfId="0" applyFont="1" applyFill="1" applyBorder="1" applyAlignment="1">
      <alignment horizontal="justify" vertical="top" wrapText="1"/>
    </xf>
    <xf numFmtId="0" fontId="16" fillId="0" borderId="1" xfId="0" applyFont="1" applyBorder="1" applyAlignment="1">
      <alignment horizontal="justify" wrapText="1"/>
    </xf>
    <xf numFmtId="0" fontId="27" fillId="3" borderId="10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27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top"/>
    </xf>
    <xf numFmtId="0" fontId="27" fillId="4" borderId="16" xfId="0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justify" wrapText="1"/>
    </xf>
    <xf numFmtId="3" fontId="14" fillId="0" borderId="1" xfId="0" applyNumberFormat="1" applyFont="1" applyFill="1" applyBorder="1" applyAlignment="1">
      <alignment horizontal="center" vertical="center" wrapText="1"/>
    </xf>
    <xf numFmtId="0" fontId="27" fillId="4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wrapText="1"/>
    </xf>
    <xf numFmtId="0" fontId="3" fillId="4" borderId="1" xfId="0" applyFont="1" applyFill="1" applyBorder="1" applyAlignment="1">
      <alignment horizontal="center" vertical="center" wrapText="1"/>
    </xf>
    <xf numFmtId="0" fontId="21" fillId="0" borderId="4" xfId="0" applyNumberFormat="1" applyFont="1" applyFill="1" applyBorder="1" applyAlignment="1" applyProtection="1">
      <alignment horizontal="justify" wrapText="1"/>
      <protection hidden="1"/>
    </xf>
    <xf numFmtId="0" fontId="32" fillId="0" borderId="28" xfId="0" applyNumberFormat="1" applyFont="1" applyFill="1" applyBorder="1" applyAlignment="1" applyProtection="1">
      <alignment vertical="top" wrapText="1"/>
      <protection hidden="1"/>
    </xf>
    <xf numFmtId="0" fontId="32" fillId="0" borderId="6" xfId="0" applyNumberFormat="1" applyFont="1" applyFill="1" applyBorder="1" applyAlignment="1" applyProtection="1">
      <alignment vertical="top" wrapText="1"/>
      <protection hidden="1"/>
    </xf>
    <xf numFmtId="0" fontId="33" fillId="0" borderId="28" xfId="0" applyNumberFormat="1" applyFont="1" applyFill="1" applyBorder="1" applyAlignment="1" applyProtection="1">
      <alignment vertical="top" wrapText="1"/>
      <protection hidden="1"/>
    </xf>
    <xf numFmtId="0" fontId="34" fillId="0" borderId="13" xfId="0" applyFont="1" applyBorder="1" applyAlignment="1">
      <alignment horizontal="justify" vertical="center" wrapText="1"/>
    </xf>
    <xf numFmtId="0" fontId="21" fillId="0" borderId="1" xfId="0" applyNumberFormat="1" applyFont="1" applyFill="1" applyBorder="1" applyAlignment="1" applyProtection="1">
      <alignment horizontal="left" vertical="top" wrapText="1"/>
      <protection hidden="1"/>
    </xf>
    <xf numFmtId="0" fontId="35" fillId="0" borderId="4" xfId="0" applyNumberFormat="1" applyFont="1" applyFill="1" applyBorder="1" applyAlignment="1" applyProtection="1">
      <alignment horizontal="left" wrapText="1"/>
      <protection hidden="1"/>
    </xf>
    <xf numFmtId="164" fontId="36" fillId="0" borderId="28" xfId="0" applyNumberFormat="1" applyFont="1" applyFill="1" applyBorder="1" applyAlignment="1" applyProtection="1">
      <alignment horizontal="center" vertical="top" wrapText="1"/>
      <protection hidden="1"/>
    </xf>
    <xf numFmtId="164" fontId="36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0" applyNumberFormat="1" applyFont="1" applyFill="1" applyBorder="1" applyAlignment="1" applyProtection="1">
      <alignment horizontal="center"/>
      <protection hidden="1"/>
    </xf>
    <xf numFmtId="0" fontId="16" fillId="0" borderId="6" xfId="0" applyNumberFormat="1" applyFont="1" applyFill="1" applyBorder="1" applyAlignment="1" applyProtection="1">
      <alignment vertical="top" wrapText="1"/>
      <protection hidden="1"/>
    </xf>
    <xf numFmtId="164" fontId="1" fillId="4" borderId="3" xfId="0" applyNumberFormat="1" applyFont="1" applyFill="1" applyBorder="1" applyAlignment="1">
      <alignment horizontal="center" vertical="top"/>
    </xf>
    <xf numFmtId="0" fontId="6" fillId="0" borderId="1" xfId="0" applyNumberFormat="1" applyFont="1" applyFill="1" applyBorder="1" applyAlignment="1" applyProtection="1">
      <alignment horizontal="left" vertical="top" wrapText="1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0" fontId="32" fillId="0" borderId="1" xfId="0" applyNumberFormat="1" applyFont="1" applyFill="1" applyBorder="1" applyAlignment="1" applyProtection="1">
      <alignment vertical="top" wrapText="1"/>
      <protection hidden="1"/>
    </xf>
    <xf numFmtId="164" fontId="36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6" fillId="0" borderId="5" xfId="0" applyNumberFormat="1" applyFont="1" applyFill="1" applyBorder="1" applyAlignment="1" applyProtection="1">
      <alignment vertical="top" wrapText="1"/>
      <protection hidden="1"/>
    </xf>
    <xf numFmtId="0" fontId="37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5" fillId="0" borderId="28" xfId="0" applyNumberFormat="1" applyFont="1" applyFill="1" applyBorder="1" applyAlignment="1" applyProtection="1">
      <alignment vertical="top" wrapText="1"/>
      <protection hidden="1"/>
    </xf>
    <xf numFmtId="0" fontId="3" fillId="0" borderId="2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22" fillId="0" borderId="1" xfId="0" applyNumberFormat="1" applyFont="1" applyFill="1" applyBorder="1" applyAlignment="1" applyProtection="1">
      <alignment horizontal="left" vertical="top" wrapText="1"/>
      <protection hidden="1"/>
    </xf>
    <xf numFmtId="0" fontId="36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6" fillId="0" borderId="28" xfId="0" applyNumberFormat="1" applyFont="1" applyFill="1" applyBorder="1" applyAlignment="1" applyProtection="1">
      <alignment vertical="top" wrapText="1"/>
      <protection hidden="1"/>
    </xf>
    <xf numFmtId="0" fontId="36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16" fillId="0" borderId="28" xfId="0" applyNumberFormat="1" applyFont="1" applyFill="1" applyBorder="1" applyAlignment="1" applyProtection="1">
      <alignment vertical="top" wrapText="1"/>
      <protection hidden="1"/>
    </xf>
    <xf numFmtId="0" fontId="22" fillId="0" borderId="1" xfId="0" applyNumberFormat="1" applyFont="1" applyFill="1" applyBorder="1" applyAlignment="1" applyProtection="1">
      <alignment horizontal="center"/>
      <protection hidden="1"/>
    </xf>
    <xf numFmtId="0" fontId="3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2" fillId="0" borderId="1" xfId="0" applyNumberFormat="1" applyFont="1" applyFill="1" applyBorder="1" applyAlignment="1" applyProtection="1">
      <alignment horizontal="center" vertical="center"/>
      <protection hidden="1"/>
    </xf>
    <xf numFmtId="0" fontId="15" fillId="0" borderId="4" xfId="0" applyNumberFormat="1" applyFont="1" applyFill="1" applyBorder="1" applyAlignment="1" applyProtection="1">
      <alignment horizontal="left" wrapText="1"/>
      <protection hidden="1"/>
    </xf>
    <xf numFmtId="0" fontId="16" fillId="0" borderId="29" xfId="0" applyNumberFormat="1" applyFont="1" applyFill="1" applyBorder="1" applyAlignment="1" applyProtection="1">
      <alignment horizontal="center" vertical="center" wrapText="1"/>
      <protection hidden="1"/>
    </xf>
    <xf numFmtId="0" fontId="16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2" fillId="0" borderId="30" xfId="0" applyNumberFormat="1" applyFont="1" applyFill="1" applyBorder="1" applyAlignment="1" applyProtection="1">
      <alignment horizontal="left" vertical="top" wrapText="1"/>
      <protection hidden="1"/>
    </xf>
    <xf numFmtId="0" fontId="22" fillId="0" borderId="30" xfId="0" applyNumberFormat="1" applyFont="1" applyFill="1" applyBorder="1" applyAlignment="1" applyProtection="1">
      <alignment horizontal="center" vertical="center"/>
      <protection hidden="1"/>
    </xf>
    <xf numFmtId="164" fontId="20" fillId="4" borderId="3" xfId="0" applyNumberFormat="1" applyFont="1" applyFill="1" applyBorder="1" applyAlignment="1">
      <alignment horizontal="center" vertical="top"/>
    </xf>
    <xf numFmtId="0" fontId="16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2" fillId="0" borderId="4" xfId="0" applyNumberFormat="1" applyFont="1" applyFill="1" applyBorder="1" applyAlignment="1" applyProtection="1">
      <alignment horizontal="left" wrapText="1"/>
      <protection hidden="1"/>
    </xf>
    <xf numFmtId="164" fontId="38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9" fillId="0" borderId="1" xfId="0" applyFont="1" applyBorder="1" applyAlignment="1">
      <alignment horizontal="justify" wrapText="1"/>
    </xf>
    <xf numFmtId="0" fontId="16" fillId="0" borderId="1" xfId="2" applyNumberFormat="1" applyFont="1" applyFill="1" applyBorder="1" applyAlignment="1" applyProtection="1">
      <alignment horizontal="justify" vertical="top" wrapText="1"/>
      <protection hidden="1"/>
    </xf>
    <xf numFmtId="0" fontId="14" fillId="3" borderId="7" xfId="0" applyFont="1" applyFill="1" applyBorder="1" applyAlignment="1">
      <alignment horizontal="center" vertical="center" wrapText="1"/>
    </xf>
    <xf numFmtId="0" fontId="22" fillId="0" borderId="1" xfId="2" applyNumberFormat="1" applyFont="1" applyFill="1" applyBorder="1" applyAlignment="1" applyProtection="1">
      <alignment horizontal="justify" vertical="top" wrapText="1"/>
      <protection hidden="1"/>
    </xf>
    <xf numFmtId="0" fontId="27" fillId="4" borderId="1" xfId="0" applyFont="1" applyFill="1" applyBorder="1" applyAlignment="1">
      <alignment horizontal="center" wrapText="1"/>
    </xf>
    <xf numFmtId="0" fontId="40" fillId="0" borderId="4" xfId="2" applyNumberFormat="1" applyFont="1" applyFill="1" applyBorder="1" applyAlignment="1" applyProtection="1">
      <alignment horizontal="justify" vertical="top" wrapText="1"/>
      <protection hidden="1"/>
    </xf>
    <xf numFmtId="0" fontId="41" fillId="3" borderId="8" xfId="0" applyFont="1" applyFill="1" applyBorder="1" applyAlignment="1">
      <alignment horizontal="center" vertical="center" wrapText="1"/>
    </xf>
    <xf numFmtId="0" fontId="41" fillId="3" borderId="1" xfId="0" applyFont="1" applyFill="1" applyBorder="1" applyAlignment="1">
      <alignment horizontal="center" vertical="center" wrapText="1"/>
    </xf>
    <xf numFmtId="0" fontId="41" fillId="3" borderId="31" xfId="0" applyFont="1" applyFill="1" applyBorder="1" applyAlignment="1">
      <alignment horizontal="center" vertical="center" wrapText="1"/>
    </xf>
    <xf numFmtId="0" fontId="22" fillId="0" borderId="1" xfId="2" applyNumberFormat="1" applyFont="1" applyFill="1" applyBorder="1" applyAlignment="1" applyProtection="1">
      <alignment horizontal="justify" vertical="center" wrapText="1"/>
      <protection hidden="1"/>
    </xf>
    <xf numFmtId="0" fontId="22" fillId="3" borderId="1" xfId="0" applyFont="1" applyFill="1" applyBorder="1" applyAlignment="1">
      <alignment horizontal="justify" vertical="top" wrapText="1"/>
    </xf>
    <xf numFmtId="0" fontId="22" fillId="4" borderId="1" xfId="2" applyNumberFormat="1" applyFont="1" applyFill="1" applyBorder="1" applyAlignment="1" applyProtection="1">
      <alignment horizontal="justify" vertical="center" wrapText="1"/>
      <protection hidden="1"/>
    </xf>
    <xf numFmtId="0" fontId="41" fillId="3" borderId="19" xfId="0" applyFont="1" applyFill="1" applyBorder="1" applyAlignment="1">
      <alignment horizontal="center" vertical="center" wrapText="1"/>
    </xf>
    <xf numFmtId="0" fontId="42" fillId="0" borderId="1" xfId="0" applyFont="1" applyBorder="1" applyAlignment="1">
      <alignment wrapText="1"/>
    </xf>
    <xf numFmtId="0" fontId="43" fillId="0" borderId="0" xfId="0" applyFont="1" applyBorder="1" applyAlignment="1">
      <alignment horizontal="left" vertical="top" wrapText="1"/>
    </xf>
    <xf numFmtId="0" fontId="22" fillId="4" borderId="4" xfId="0" applyFont="1" applyFill="1" applyBorder="1" applyAlignment="1">
      <alignment horizontal="justify" vertical="top" wrapText="1"/>
    </xf>
    <xf numFmtId="0" fontId="6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16" fillId="0" borderId="6" xfId="1" applyNumberFormat="1" applyFont="1" applyFill="1" applyBorder="1" applyAlignment="1" applyProtection="1">
      <alignment horizontal="center" vertical="center" wrapText="1"/>
      <protection hidden="1"/>
    </xf>
    <xf numFmtId="164" fontId="20" fillId="4" borderId="1" xfId="0" applyNumberFormat="1" applyFont="1" applyFill="1" applyBorder="1" applyAlignment="1">
      <alignment horizontal="center" vertical="top" wrapText="1"/>
    </xf>
    <xf numFmtId="164" fontId="13" fillId="4" borderId="1" xfId="0" applyNumberFormat="1" applyFont="1" applyFill="1" applyBorder="1" applyAlignment="1">
      <alignment horizontal="center" vertical="top" wrapText="1"/>
    </xf>
    <xf numFmtId="164" fontId="13" fillId="4" borderId="2" xfId="0" applyNumberFormat="1" applyFont="1" applyFill="1" applyBorder="1" applyAlignment="1">
      <alignment horizontal="center" vertical="top"/>
    </xf>
    <xf numFmtId="164" fontId="13" fillId="4" borderId="7" xfId="0" applyNumberFormat="1" applyFont="1" applyFill="1" applyBorder="1" applyAlignment="1">
      <alignment horizontal="center" vertical="top"/>
    </xf>
    <xf numFmtId="164" fontId="12" fillId="4" borderId="7" xfId="0" applyNumberFormat="1" applyFont="1" applyFill="1" applyBorder="1" applyAlignment="1">
      <alignment horizontal="center" vertical="top"/>
    </xf>
    <xf numFmtId="0" fontId="39" fillId="0" borderId="0" xfId="0" applyFont="1" applyAlignment="1">
      <alignment horizontal="justify" wrapText="1"/>
    </xf>
    <xf numFmtId="0" fontId="41" fillId="4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left" vertical="center" wrapText="1"/>
    </xf>
    <xf numFmtId="0" fontId="24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30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left"/>
    </xf>
    <xf numFmtId="0" fontId="22" fillId="0" borderId="0" xfId="0" applyFont="1" applyAlignment="1">
      <alignment horizontal="right"/>
    </xf>
    <xf numFmtId="0" fontId="22" fillId="0" borderId="20" xfId="0" applyFont="1" applyBorder="1" applyAlignment="1">
      <alignment horizontal="right"/>
    </xf>
    <xf numFmtId="0" fontId="4" fillId="0" borderId="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/>
    </xf>
    <xf numFmtId="0" fontId="4" fillId="0" borderId="7" xfId="0" applyFont="1" applyFill="1" applyBorder="1" applyAlignment="1">
      <alignment horizontal="center" vertical="top"/>
    </xf>
    <xf numFmtId="0" fontId="22" fillId="0" borderId="17" xfId="0" applyFont="1" applyBorder="1" applyAlignment="1">
      <alignment horizontal="right"/>
    </xf>
    <xf numFmtId="0" fontId="21" fillId="0" borderId="0" xfId="0" applyFont="1" applyAlignment="1">
      <alignment horizontal="right"/>
    </xf>
    <xf numFmtId="0" fontId="31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12" fillId="2" borderId="5" xfId="0" applyFont="1" applyFill="1" applyBorder="1" applyAlignment="1">
      <alignment horizontal="left" vertical="top"/>
    </xf>
    <xf numFmtId="0" fontId="12" fillId="2" borderId="3" xfId="0" applyFont="1" applyFill="1" applyBorder="1" applyAlignment="1">
      <alignment horizontal="left" vertical="top"/>
    </xf>
    <xf numFmtId="0" fontId="4" fillId="0" borderId="0" xfId="0" applyFont="1" applyFill="1" applyAlignment="1">
      <alignment horizontal="right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/>
    </xf>
    <xf numFmtId="0" fontId="1" fillId="0" borderId="2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66"/>
  <sheetViews>
    <sheetView tabSelected="1" view="pageBreakPreview" zoomScale="98" zoomScaleSheetLayoutView="98" workbookViewId="0">
      <pane xSplit="3" ySplit="20" topLeftCell="D252" activePane="bottomRight" state="frozen"/>
      <selection pane="topRight" activeCell="C1" sqref="C1"/>
      <selection pane="bottomLeft" activeCell="A6" sqref="A6"/>
      <selection pane="bottomRight" activeCell="D237" sqref="D237"/>
    </sheetView>
  </sheetViews>
  <sheetFormatPr defaultColWidth="8.85546875" defaultRowHeight="15" x14ac:dyDescent="0.25"/>
  <cols>
    <col min="1" max="1" width="13.28515625" style="1" customWidth="1"/>
    <col min="2" max="2" width="76.28515625" style="1" customWidth="1"/>
    <col min="3" max="3" width="29.140625" style="7" customWidth="1"/>
    <col min="4" max="4" width="54.7109375" style="7" customWidth="1"/>
    <col min="5" max="5" width="21.7109375" style="7" customWidth="1"/>
    <col min="6" max="6" width="15.140625" style="7" customWidth="1"/>
    <col min="7" max="7" width="25.28515625" style="7" customWidth="1"/>
    <col min="8" max="8" width="23.28515625" style="7" customWidth="1"/>
    <col min="9" max="9" width="21.28515625" style="7" customWidth="1"/>
    <col min="10" max="11" width="21" style="7" customWidth="1"/>
    <col min="12" max="12" width="33.5703125" style="7" customWidth="1"/>
    <col min="13" max="14" width="8.85546875" style="7"/>
    <col min="15" max="16384" width="8.85546875" style="1"/>
  </cols>
  <sheetData>
    <row r="1" spans="1:12" x14ac:dyDescent="0.25">
      <c r="B1" s="77"/>
      <c r="C1" s="78"/>
      <c r="D1" s="77"/>
      <c r="E1" s="77"/>
      <c r="F1" s="79"/>
      <c r="G1" s="77"/>
      <c r="H1" s="80"/>
      <c r="I1" s="77"/>
      <c r="J1" s="276" t="s">
        <v>141</v>
      </c>
      <c r="K1" s="276"/>
      <c r="L1" s="276"/>
    </row>
    <row r="2" spans="1:12" x14ac:dyDescent="0.25">
      <c r="B2" s="77"/>
      <c r="C2" s="78"/>
      <c r="D2" s="77"/>
      <c r="E2" s="77"/>
      <c r="F2" s="79"/>
      <c r="G2" s="77"/>
      <c r="H2" s="80"/>
      <c r="I2" s="77"/>
      <c r="J2" s="276" t="s">
        <v>142</v>
      </c>
      <c r="K2" s="276"/>
      <c r="L2" s="276"/>
    </row>
    <row r="3" spans="1:12" x14ac:dyDescent="0.25">
      <c r="B3" s="77"/>
      <c r="C3" s="78"/>
      <c r="D3" s="77"/>
      <c r="E3" s="77"/>
      <c r="F3" s="79"/>
      <c r="G3" s="77"/>
      <c r="H3" s="80"/>
      <c r="I3" s="77"/>
      <c r="J3" s="276" t="s">
        <v>143</v>
      </c>
      <c r="K3" s="276"/>
      <c r="L3" s="276"/>
    </row>
    <row r="4" spans="1:12" ht="6" customHeight="1" x14ac:dyDescent="0.25">
      <c r="B4" s="77"/>
      <c r="C4" s="78"/>
      <c r="D4" s="77"/>
      <c r="E4" s="77"/>
      <c r="F4" s="79"/>
      <c r="G4" s="77"/>
      <c r="H4" s="80"/>
      <c r="I4" s="77"/>
      <c r="J4" s="77"/>
      <c r="K4" s="77"/>
      <c r="L4" s="77"/>
    </row>
    <row r="5" spans="1:12" ht="23.25" x14ac:dyDescent="0.25">
      <c r="B5" s="277" t="s">
        <v>161</v>
      </c>
      <c r="C5" s="277"/>
      <c r="D5" s="277"/>
      <c r="E5" s="277"/>
      <c r="F5" s="277"/>
      <c r="G5" s="277"/>
      <c r="H5" s="277"/>
      <c r="I5" s="277"/>
      <c r="J5" s="277"/>
      <c r="K5" s="277"/>
      <c r="L5" s="277"/>
    </row>
    <row r="6" spans="1:12" ht="22.5" x14ac:dyDescent="0.25">
      <c r="B6" s="278" t="s">
        <v>343</v>
      </c>
      <c r="C6" s="278"/>
      <c r="D6" s="278"/>
      <c r="E6" s="278"/>
      <c r="F6" s="278"/>
      <c r="G6" s="278"/>
      <c r="H6" s="278"/>
      <c r="I6" s="278"/>
      <c r="J6" s="278"/>
      <c r="K6" s="278"/>
      <c r="L6" s="278"/>
    </row>
    <row r="7" spans="1:12" ht="9" customHeight="1" x14ac:dyDescent="0.25">
      <c r="B7" s="77"/>
      <c r="C7" s="78"/>
      <c r="D7" s="77"/>
      <c r="E7" s="77"/>
      <c r="F7" s="79"/>
      <c r="G7" s="77"/>
      <c r="H7" s="80"/>
      <c r="I7" s="77"/>
      <c r="J7" s="77"/>
      <c r="K7" s="77"/>
      <c r="L7" s="77"/>
    </row>
    <row r="8" spans="1:12" x14ac:dyDescent="0.25">
      <c r="B8" s="77"/>
      <c r="C8" s="78"/>
      <c r="D8" s="77"/>
      <c r="E8" s="77"/>
      <c r="F8" s="79"/>
      <c r="G8" s="77"/>
      <c r="H8" s="80"/>
      <c r="I8" s="77"/>
      <c r="J8" s="77"/>
      <c r="K8" s="77"/>
      <c r="L8" s="77"/>
    </row>
    <row r="9" spans="1:12" ht="10.15" customHeight="1" thickBot="1" x14ac:dyDescent="0.3">
      <c r="B9" s="81"/>
      <c r="C9" s="82"/>
      <c r="D9" s="81"/>
      <c r="E9" s="81"/>
      <c r="F9" s="83"/>
      <c r="G9" s="81"/>
      <c r="H9" s="84"/>
      <c r="I9" s="81"/>
      <c r="J9" s="85"/>
      <c r="K9" s="86"/>
      <c r="L9" s="87" t="s">
        <v>144</v>
      </c>
    </row>
    <row r="10" spans="1:12" ht="15.75" x14ac:dyDescent="0.25">
      <c r="B10" s="81"/>
      <c r="C10" s="82"/>
      <c r="D10" s="81"/>
      <c r="E10" s="81"/>
      <c r="F10" s="102" t="s">
        <v>344</v>
      </c>
      <c r="G10" s="102"/>
      <c r="H10" s="103"/>
      <c r="I10" s="104"/>
      <c r="J10" s="270" t="s">
        <v>145</v>
      </c>
      <c r="K10" s="275"/>
      <c r="L10" s="89" t="s">
        <v>146</v>
      </c>
    </row>
    <row r="11" spans="1:12" ht="15.75" x14ac:dyDescent="0.25">
      <c r="B11" s="81"/>
      <c r="C11" s="82"/>
      <c r="D11" s="81"/>
      <c r="E11" s="81"/>
      <c r="F11" s="102"/>
      <c r="G11" s="102"/>
      <c r="H11" s="105"/>
      <c r="I11" s="105"/>
      <c r="J11" s="90"/>
      <c r="K11" s="90" t="s">
        <v>147</v>
      </c>
      <c r="L11" s="91" t="s">
        <v>345</v>
      </c>
    </row>
    <row r="12" spans="1:12" ht="15.75" x14ac:dyDescent="0.25">
      <c r="B12" s="81"/>
      <c r="C12" s="82"/>
      <c r="D12" s="81"/>
      <c r="E12" s="81"/>
      <c r="F12" s="106"/>
      <c r="G12" s="104"/>
      <c r="H12" s="103"/>
      <c r="I12" s="104"/>
      <c r="J12" s="270" t="s">
        <v>148</v>
      </c>
      <c r="K12" s="271"/>
      <c r="L12" s="91" t="s">
        <v>345</v>
      </c>
    </row>
    <row r="13" spans="1:12" ht="15.6" customHeight="1" x14ac:dyDescent="0.25">
      <c r="A13" s="265" t="s">
        <v>149</v>
      </c>
      <c r="B13" s="265"/>
      <c r="C13" s="107"/>
      <c r="D13" s="107"/>
      <c r="E13" s="268" t="s">
        <v>157</v>
      </c>
      <c r="F13" s="268"/>
      <c r="G13" s="268"/>
      <c r="H13" s="268"/>
      <c r="I13" s="268"/>
      <c r="J13" s="270" t="s">
        <v>150</v>
      </c>
      <c r="K13" s="271"/>
      <c r="L13" s="91"/>
    </row>
    <row r="14" spans="1:12" ht="16.5" x14ac:dyDescent="0.25">
      <c r="A14" s="266" t="s">
        <v>151</v>
      </c>
      <c r="B14" s="266"/>
      <c r="C14" s="85"/>
      <c r="D14" s="85"/>
      <c r="E14" s="269" t="s">
        <v>158</v>
      </c>
      <c r="F14" s="269"/>
      <c r="G14" s="269"/>
      <c r="H14" s="269"/>
      <c r="I14" s="269"/>
      <c r="J14" s="270" t="s">
        <v>152</v>
      </c>
      <c r="K14" s="271"/>
      <c r="L14" s="91" t="s">
        <v>153</v>
      </c>
    </row>
    <row r="15" spans="1:12" ht="17.25" thickBot="1" x14ac:dyDescent="0.3">
      <c r="A15" s="267" t="s">
        <v>154</v>
      </c>
      <c r="B15" s="267"/>
      <c r="C15" s="88"/>
      <c r="D15" s="88"/>
      <c r="E15" s="81"/>
      <c r="F15" s="83"/>
      <c r="G15" s="81"/>
      <c r="H15" s="84"/>
      <c r="I15" s="81"/>
      <c r="J15" s="81"/>
      <c r="K15" s="90" t="s">
        <v>155</v>
      </c>
      <c r="L15" s="92" t="s">
        <v>156</v>
      </c>
    </row>
    <row r="17" spans="1:14" ht="15.75" x14ac:dyDescent="0.25">
      <c r="J17" s="281"/>
      <c r="K17" s="281"/>
      <c r="L17" s="281"/>
    </row>
    <row r="18" spans="1:14" s="2" customFormat="1" ht="28.9" customHeight="1" x14ac:dyDescent="0.25">
      <c r="A18" s="264" t="s">
        <v>160</v>
      </c>
      <c r="B18" s="282" t="s">
        <v>12</v>
      </c>
      <c r="C18" s="284" t="s">
        <v>0</v>
      </c>
      <c r="D18" s="285"/>
      <c r="E18" s="272" t="s">
        <v>19</v>
      </c>
      <c r="F18" s="273" t="s">
        <v>159</v>
      </c>
      <c r="G18" s="272" t="s">
        <v>351</v>
      </c>
      <c r="H18" s="272" t="s">
        <v>346</v>
      </c>
      <c r="I18" s="272" t="s">
        <v>347</v>
      </c>
      <c r="J18" s="286" t="s">
        <v>21</v>
      </c>
      <c r="K18" s="286"/>
      <c r="L18" s="286"/>
      <c r="M18" s="8"/>
      <c r="N18" s="8"/>
    </row>
    <row r="19" spans="1:14" s="2" customFormat="1" ht="64.150000000000006" customHeight="1" x14ac:dyDescent="0.25">
      <c r="A19" s="264"/>
      <c r="B19" s="283"/>
      <c r="C19" s="40" t="s">
        <v>1</v>
      </c>
      <c r="D19" s="40" t="s">
        <v>2</v>
      </c>
      <c r="E19" s="272"/>
      <c r="F19" s="274"/>
      <c r="G19" s="272"/>
      <c r="H19" s="286"/>
      <c r="I19" s="272"/>
      <c r="J19" s="131" t="s">
        <v>348</v>
      </c>
      <c r="K19" s="131" t="s">
        <v>349</v>
      </c>
      <c r="L19" s="131" t="s">
        <v>350</v>
      </c>
      <c r="M19" s="8"/>
      <c r="N19" s="8"/>
    </row>
    <row r="20" spans="1:14" ht="25.15" customHeight="1" x14ac:dyDescent="0.25">
      <c r="A20" s="108">
        <v>1</v>
      </c>
      <c r="B20" s="93">
        <v>2</v>
      </c>
      <c r="C20" s="40">
        <v>3</v>
      </c>
      <c r="D20" s="40">
        <v>4</v>
      </c>
      <c r="E20" s="40">
        <v>5</v>
      </c>
      <c r="F20" s="40">
        <v>6</v>
      </c>
      <c r="G20" s="40">
        <v>7</v>
      </c>
      <c r="H20" s="40">
        <v>8</v>
      </c>
      <c r="I20" s="40">
        <v>9</v>
      </c>
      <c r="J20" s="40">
        <v>10</v>
      </c>
      <c r="K20" s="40">
        <v>11</v>
      </c>
      <c r="L20" s="40">
        <v>12</v>
      </c>
    </row>
    <row r="21" spans="1:14" ht="57.6" customHeight="1" x14ac:dyDescent="0.25">
      <c r="A21" s="101"/>
      <c r="B21" s="94"/>
      <c r="C21" s="122" t="s">
        <v>228</v>
      </c>
      <c r="D21" s="121" t="s">
        <v>94</v>
      </c>
      <c r="E21" s="40"/>
      <c r="F21" s="128" t="s">
        <v>229</v>
      </c>
      <c r="G21" s="76">
        <f>G152</f>
        <v>481239.39999999991</v>
      </c>
      <c r="H21" s="76">
        <f t="shared" ref="H21:L21" si="0">H152</f>
        <v>326664.2</v>
      </c>
      <c r="I21" s="76">
        <f t="shared" si="0"/>
        <v>438771</v>
      </c>
      <c r="J21" s="76">
        <f t="shared" si="0"/>
        <v>494606.2</v>
      </c>
      <c r="K21" s="76">
        <f t="shared" si="0"/>
        <v>478423</v>
      </c>
      <c r="L21" s="76">
        <f t="shared" si="0"/>
        <v>501117</v>
      </c>
    </row>
    <row r="22" spans="1:14" ht="57.6" customHeight="1" thickBot="1" x14ac:dyDescent="0.3">
      <c r="A22" s="101"/>
      <c r="B22" s="287" t="s">
        <v>95</v>
      </c>
      <c r="C22" s="288"/>
      <c r="D22" s="40"/>
      <c r="E22" s="40"/>
      <c r="F22" s="128"/>
      <c r="G22" s="65">
        <f>G23+G30+G36+G40+G44+G50</f>
        <v>393517.09999999992</v>
      </c>
      <c r="H22" s="65">
        <f t="shared" ref="H22:L22" si="1">H23+H30+H36+H40+H44+H50</f>
        <v>269695.90000000002</v>
      </c>
      <c r="I22" s="65">
        <f t="shared" si="1"/>
        <v>361668</v>
      </c>
      <c r="J22" s="65">
        <f t="shared" si="1"/>
        <v>397256.2</v>
      </c>
      <c r="K22" s="65">
        <f t="shared" si="1"/>
        <v>412040</v>
      </c>
      <c r="L22" s="65">
        <f t="shared" si="1"/>
        <v>433965</v>
      </c>
    </row>
    <row r="23" spans="1:14" ht="57.6" customHeight="1" thickBot="1" x14ac:dyDescent="0.3">
      <c r="A23" s="101"/>
      <c r="B23" s="94"/>
      <c r="C23" s="58" t="s">
        <v>162</v>
      </c>
      <c r="D23" s="98" t="s">
        <v>96</v>
      </c>
      <c r="E23" s="40"/>
      <c r="F23" s="128" t="s">
        <v>229</v>
      </c>
      <c r="G23" s="65">
        <f>G24</f>
        <v>358091.49999999994</v>
      </c>
      <c r="H23" s="65">
        <f t="shared" ref="H23:L23" si="2">H24</f>
        <v>245497.1</v>
      </c>
      <c r="I23" s="65">
        <f t="shared" si="2"/>
        <v>327297</v>
      </c>
      <c r="J23" s="65">
        <f t="shared" si="2"/>
        <v>362579.20000000001</v>
      </c>
      <c r="K23" s="65">
        <f t="shared" si="2"/>
        <v>381673</v>
      </c>
      <c r="L23" s="65">
        <f t="shared" si="2"/>
        <v>401520</v>
      </c>
    </row>
    <row r="24" spans="1:14" ht="57.6" customHeight="1" thickBot="1" x14ac:dyDescent="0.3">
      <c r="A24" s="101"/>
      <c r="B24" s="60" t="s">
        <v>97</v>
      </c>
      <c r="C24" s="51" t="s">
        <v>163</v>
      </c>
      <c r="D24" s="40" t="s">
        <v>97</v>
      </c>
      <c r="E24" s="60"/>
      <c r="F24" s="128" t="s">
        <v>229</v>
      </c>
      <c r="G24" s="65">
        <f t="shared" ref="G24:L24" si="3">G25+G26+G27+G28+G29</f>
        <v>358091.49999999994</v>
      </c>
      <c r="H24" s="65">
        <f t="shared" si="3"/>
        <v>245497.1</v>
      </c>
      <c r="I24" s="65">
        <f t="shared" si="3"/>
        <v>327297</v>
      </c>
      <c r="J24" s="65">
        <f t="shared" si="3"/>
        <v>362579.20000000001</v>
      </c>
      <c r="K24" s="65">
        <f t="shared" si="3"/>
        <v>381673</v>
      </c>
      <c r="L24" s="65">
        <f t="shared" si="3"/>
        <v>401520</v>
      </c>
    </row>
    <row r="25" spans="1:14" ht="123" customHeight="1" thickBot="1" x14ac:dyDescent="0.3">
      <c r="A25" s="108">
        <v>182</v>
      </c>
      <c r="B25" s="142" t="s">
        <v>98</v>
      </c>
      <c r="C25" s="47" t="s">
        <v>165</v>
      </c>
      <c r="D25" s="142" t="s">
        <v>98</v>
      </c>
      <c r="E25" s="60" t="s">
        <v>120</v>
      </c>
      <c r="F25" s="128" t="s">
        <v>229</v>
      </c>
      <c r="G25" s="62">
        <v>350273.6</v>
      </c>
      <c r="H25" s="62">
        <v>239331.6</v>
      </c>
      <c r="I25" s="62">
        <v>322268.5</v>
      </c>
      <c r="J25" s="62">
        <v>356176.2</v>
      </c>
      <c r="K25" s="62">
        <v>374900</v>
      </c>
      <c r="L25" s="62">
        <v>394215</v>
      </c>
    </row>
    <row r="26" spans="1:14" ht="169.9" customHeight="1" thickBot="1" x14ac:dyDescent="0.3">
      <c r="A26" s="108">
        <v>182</v>
      </c>
      <c r="B26" s="142" t="s">
        <v>99</v>
      </c>
      <c r="C26" s="47" t="s">
        <v>166</v>
      </c>
      <c r="D26" s="142" t="s">
        <v>99</v>
      </c>
      <c r="E26" s="60" t="s">
        <v>120</v>
      </c>
      <c r="F26" s="128" t="s">
        <v>229</v>
      </c>
      <c r="G26" s="62">
        <v>2308.3000000000002</v>
      </c>
      <c r="H26" s="62">
        <v>2322.1999999999998</v>
      </c>
      <c r="I26" s="62">
        <v>1112</v>
      </c>
      <c r="J26" s="62">
        <v>1180</v>
      </c>
      <c r="K26" s="62">
        <v>1250</v>
      </c>
      <c r="L26" s="62">
        <v>1350</v>
      </c>
    </row>
    <row r="27" spans="1:14" ht="73.5" customHeight="1" thickBot="1" x14ac:dyDescent="0.3">
      <c r="A27" s="108">
        <v>182</v>
      </c>
      <c r="B27" s="142" t="s">
        <v>100</v>
      </c>
      <c r="C27" s="47" t="s">
        <v>169</v>
      </c>
      <c r="D27" s="142" t="s">
        <v>100</v>
      </c>
      <c r="E27" s="60" t="s">
        <v>120</v>
      </c>
      <c r="F27" s="128" t="s">
        <v>229</v>
      </c>
      <c r="G27" s="62">
        <v>2693</v>
      </c>
      <c r="H27" s="62">
        <v>1966.8</v>
      </c>
      <c r="I27" s="62">
        <v>2040</v>
      </c>
      <c r="J27" s="62">
        <v>2280</v>
      </c>
      <c r="K27" s="62">
        <v>2410</v>
      </c>
      <c r="L27" s="62">
        <v>2600</v>
      </c>
    </row>
    <row r="28" spans="1:14" ht="139.15" customHeight="1" thickBot="1" x14ac:dyDescent="0.3">
      <c r="A28" s="108">
        <v>182</v>
      </c>
      <c r="B28" s="142" t="s">
        <v>101</v>
      </c>
      <c r="C28" s="47" t="s">
        <v>167</v>
      </c>
      <c r="D28" s="142" t="s">
        <v>101</v>
      </c>
      <c r="E28" s="60" t="s">
        <v>120</v>
      </c>
      <c r="F28" s="128" t="s">
        <v>229</v>
      </c>
      <c r="G28" s="62">
        <v>2814</v>
      </c>
      <c r="H28" s="40">
        <v>1876.5</v>
      </c>
      <c r="I28" s="62">
        <v>1876.5</v>
      </c>
      <c r="J28" s="62">
        <v>2940</v>
      </c>
      <c r="K28" s="62">
        <v>3110</v>
      </c>
      <c r="L28" s="62">
        <v>3352</v>
      </c>
    </row>
    <row r="29" spans="1:14" ht="98.45" customHeight="1" thickBot="1" x14ac:dyDescent="0.3">
      <c r="A29" s="108">
        <v>182</v>
      </c>
      <c r="B29" s="142" t="s">
        <v>121</v>
      </c>
      <c r="C29" s="47" t="s">
        <v>164</v>
      </c>
      <c r="D29" s="142" t="s">
        <v>121</v>
      </c>
      <c r="E29" s="60" t="s">
        <v>120</v>
      </c>
      <c r="F29" s="128" t="s">
        <v>229</v>
      </c>
      <c r="G29" s="63">
        <v>2.6</v>
      </c>
      <c r="H29" s="63">
        <v>0</v>
      </c>
      <c r="I29" s="63">
        <v>0</v>
      </c>
      <c r="J29" s="63">
        <v>3</v>
      </c>
      <c r="K29" s="63">
        <v>3</v>
      </c>
      <c r="L29" s="63">
        <v>3</v>
      </c>
    </row>
    <row r="30" spans="1:14" ht="92.25" customHeight="1" thickBot="1" x14ac:dyDescent="0.3">
      <c r="A30" s="101"/>
      <c r="B30" s="97" t="s">
        <v>102</v>
      </c>
      <c r="C30" s="64" t="s">
        <v>168</v>
      </c>
      <c r="D30" s="120" t="s">
        <v>102</v>
      </c>
      <c r="E30" s="49"/>
      <c r="F30" s="128" t="s">
        <v>229</v>
      </c>
      <c r="G30" s="66">
        <f t="shared" ref="G30:L30" si="4">G31</f>
        <v>12419.8</v>
      </c>
      <c r="H30" s="66">
        <f t="shared" si="4"/>
        <v>8195</v>
      </c>
      <c r="I30" s="66">
        <f t="shared" si="4"/>
        <v>12420</v>
      </c>
      <c r="J30" s="66">
        <f t="shared" si="4"/>
        <v>12912</v>
      </c>
      <c r="K30" s="66">
        <f t="shared" si="4"/>
        <v>13663</v>
      </c>
      <c r="L30" s="66">
        <f t="shared" si="4"/>
        <v>14339</v>
      </c>
    </row>
    <row r="31" spans="1:14" ht="92.25" customHeight="1" thickBot="1" x14ac:dyDescent="0.3">
      <c r="A31" s="101"/>
      <c r="B31" s="59" t="s">
        <v>103</v>
      </c>
      <c r="C31" s="58" t="s">
        <v>124</v>
      </c>
      <c r="D31" s="59" t="s">
        <v>103</v>
      </c>
      <c r="E31" s="60"/>
      <c r="F31" s="128" t="s">
        <v>229</v>
      </c>
      <c r="G31" s="62">
        <f t="shared" ref="G31:L31" si="5">G32+G33+G34+G35</f>
        <v>12419.8</v>
      </c>
      <c r="H31" s="62">
        <f t="shared" si="5"/>
        <v>8195</v>
      </c>
      <c r="I31" s="62">
        <f t="shared" si="5"/>
        <v>12420</v>
      </c>
      <c r="J31" s="62">
        <f t="shared" si="5"/>
        <v>12912</v>
      </c>
      <c r="K31" s="62">
        <f t="shared" si="5"/>
        <v>13663</v>
      </c>
      <c r="L31" s="62">
        <f t="shared" si="5"/>
        <v>14339</v>
      </c>
    </row>
    <row r="32" spans="1:14" ht="114" customHeight="1" thickBot="1" x14ac:dyDescent="0.3">
      <c r="A32" s="101">
        <v>100</v>
      </c>
      <c r="B32" s="141" t="s">
        <v>104</v>
      </c>
      <c r="C32" s="48" t="s">
        <v>125</v>
      </c>
      <c r="D32" s="141" t="s">
        <v>104</v>
      </c>
      <c r="E32" s="60" t="s">
        <v>122</v>
      </c>
      <c r="F32" s="128" t="s">
        <v>229</v>
      </c>
      <c r="G32" s="63">
        <v>5691.2</v>
      </c>
      <c r="H32" s="63">
        <v>3820.6</v>
      </c>
      <c r="I32" s="63">
        <v>5691.2</v>
      </c>
      <c r="J32" s="63">
        <v>7282</v>
      </c>
      <c r="K32" s="63">
        <v>7578</v>
      </c>
      <c r="L32" s="63">
        <v>8254</v>
      </c>
    </row>
    <row r="33" spans="1:12" ht="158.44999999999999" customHeight="1" thickBot="1" x14ac:dyDescent="0.3">
      <c r="A33" s="101">
        <v>100</v>
      </c>
      <c r="B33" s="142" t="s">
        <v>105</v>
      </c>
      <c r="C33" s="47" t="s">
        <v>126</v>
      </c>
      <c r="D33" s="142" t="s">
        <v>105</v>
      </c>
      <c r="E33" s="60" t="s">
        <v>122</v>
      </c>
      <c r="F33" s="128" t="s">
        <v>229</v>
      </c>
      <c r="G33" s="63">
        <v>29.3</v>
      </c>
      <c r="H33" s="63">
        <v>26.4</v>
      </c>
      <c r="I33" s="63">
        <v>29.5</v>
      </c>
      <c r="J33" s="63">
        <v>50</v>
      </c>
      <c r="K33" s="63">
        <v>55</v>
      </c>
      <c r="L33" s="63">
        <v>55</v>
      </c>
    </row>
    <row r="34" spans="1:12" ht="129.6" customHeight="1" thickBot="1" x14ac:dyDescent="0.3">
      <c r="A34" s="101">
        <v>100</v>
      </c>
      <c r="B34" s="142" t="s">
        <v>106</v>
      </c>
      <c r="C34" s="47" t="s">
        <v>127</v>
      </c>
      <c r="D34" s="142" t="s">
        <v>106</v>
      </c>
      <c r="E34" s="60" t="s">
        <v>122</v>
      </c>
      <c r="F34" s="128" t="s">
        <v>229</v>
      </c>
      <c r="G34" s="63">
        <v>7433.8</v>
      </c>
      <c r="H34" s="63">
        <v>5094.3</v>
      </c>
      <c r="I34" s="63">
        <v>7433.8</v>
      </c>
      <c r="J34" s="63">
        <v>6500</v>
      </c>
      <c r="K34" s="63">
        <v>7000</v>
      </c>
      <c r="L34" s="63">
        <v>7000</v>
      </c>
    </row>
    <row r="35" spans="1:12" ht="106.9" customHeight="1" thickBot="1" x14ac:dyDescent="0.3">
      <c r="A35" s="101">
        <v>100</v>
      </c>
      <c r="B35" s="142" t="s">
        <v>123</v>
      </c>
      <c r="C35" s="47" t="s">
        <v>128</v>
      </c>
      <c r="D35" s="142" t="s">
        <v>123</v>
      </c>
      <c r="E35" s="60" t="s">
        <v>122</v>
      </c>
      <c r="F35" s="128" t="s">
        <v>229</v>
      </c>
      <c r="G35" s="63">
        <v>-734.5</v>
      </c>
      <c r="H35" s="63">
        <v>-746.3</v>
      </c>
      <c r="I35" s="63">
        <v>-734.5</v>
      </c>
      <c r="J35" s="63">
        <v>-920</v>
      </c>
      <c r="K35" s="63">
        <v>-970</v>
      </c>
      <c r="L35" s="63">
        <v>-970</v>
      </c>
    </row>
    <row r="36" spans="1:12" ht="92.25" customHeight="1" thickBot="1" x14ac:dyDescent="0.3">
      <c r="A36" s="101"/>
      <c r="B36" s="96"/>
      <c r="C36" s="58" t="s">
        <v>139</v>
      </c>
      <c r="D36" s="127" t="s">
        <v>107</v>
      </c>
      <c r="E36" s="60"/>
      <c r="F36" s="128" t="s">
        <v>229</v>
      </c>
      <c r="G36" s="65">
        <f t="shared" ref="G36:L36" si="6">G37+G38+G39</f>
        <v>20050.8</v>
      </c>
      <c r="H36" s="65">
        <f t="shared" si="6"/>
        <v>12839.9</v>
      </c>
      <c r="I36" s="65">
        <f t="shared" si="6"/>
        <v>18200</v>
      </c>
      <c r="J36" s="65">
        <f t="shared" si="6"/>
        <v>17791</v>
      </c>
      <c r="K36" s="65">
        <f t="shared" si="6"/>
        <v>12589</v>
      </c>
      <c r="L36" s="65">
        <f t="shared" si="6"/>
        <v>13256</v>
      </c>
    </row>
    <row r="37" spans="1:12" ht="92.25" customHeight="1" thickBot="1" x14ac:dyDescent="0.3">
      <c r="A37" s="108">
        <v>182</v>
      </c>
      <c r="B37" s="141" t="s">
        <v>108</v>
      </c>
      <c r="C37" s="48" t="s">
        <v>171</v>
      </c>
      <c r="D37" s="141" t="s">
        <v>108</v>
      </c>
      <c r="E37" s="60" t="s">
        <v>120</v>
      </c>
      <c r="F37" s="128" t="s">
        <v>229</v>
      </c>
      <c r="G37" s="62">
        <v>17356.8</v>
      </c>
      <c r="H37" s="62">
        <v>12216.4</v>
      </c>
      <c r="I37" s="62">
        <v>17000</v>
      </c>
      <c r="J37" s="62">
        <v>6034</v>
      </c>
      <c r="K37" s="62">
        <v>0</v>
      </c>
      <c r="L37" s="62">
        <v>0</v>
      </c>
    </row>
    <row r="38" spans="1:12" ht="92.25" customHeight="1" thickBot="1" x14ac:dyDescent="0.3">
      <c r="A38" s="108">
        <v>182</v>
      </c>
      <c r="B38" s="142" t="s">
        <v>109</v>
      </c>
      <c r="C38" s="47" t="s">
        <v>170</v>
      </c>
      <c r="D38" s="142" t="s">
        <v>109</v>
      </c>
      <c r="E38" s="60" t="s">
        <v>120</v>
      </c>
      <c r="F38" s="128" t="s">
        <v>229</v>
      </c>
      <c r="G38" s="62">
        <v>594</v>
      </c>
      <c r="H38" s="62">
        <v>122.2</v>
      </c>
      <c r="I38" s="62">
        <v>200</v>
      </c>
      <c r="J38" s="62">
        <v>407</v>
      </c>
      <c r="K38" s="62">
        <v>467</v>
      </c>
      <c r="L38" s="62">
        <v>491</v>
      </c>
    </row>
    <row r="39" spans="1:12" ht="92.25" customHeight="1" thickBot="1" x14ac:dyDescent="0.3">
      <c r="A39" s="108">
        <v>182</v>
      </c>
      <c r="B39" s="142" t="s">
        <v>110</v>
      </c>
      <c r="C39" s="47" t="s">
        <v>172</v>
      </c>
      <c r="D39" s="142" t="s">
        <v>110</v>
      </c>
      <c r="E39" s="60" t="s">
        <v>120</v>
      </c>
      <c r="F39" s="128" t="s">
        <v>229</v>
      </c>
      <c r="G39" s="62">
        <v>2100</v>
      </c>
      <c r="H39" s="62">
        <v>501.3</v>
      </c>
      <c r="I39" s="62">
        <v>1000</v>
      </c>
      <c r="J39" s="62">
        <v>11350</v>
      </c>
      <c r="K39" s="62">
        <v>12122</v>
      </c>
      <c r="L39" s="62">
        <v>12765</v>
      </c>
    </row>
    <row r="40" spans="1:12" ht="92.25" customHeight="1" thickBot="1" x14ac:dyDescent="0.3">
      <c r="A40" s="101"/>
      <c r="B40" s="95"/>
      <c r="C40" s="47" t="s">
        <v>173</v>
      </c>
      <c r="D40" s="119" t="s">
        <v>111</v>
      </c>
      <c r="E40" s="60"/>
      <c r="F40" s="128" t="s">
        <v>229</v>
      </c>
      <c r="G40" s="183">
        <f t="shared" ref="G40:L40" si="7">G41</f>
        <v>250</v>
      </c>
      <c r="H40" s="183">
        <f t="shared" si="7"/>
        <v>228.8</v>
      </c>
      <c r="I40" s="183">
        <f t="shared" si="7"/>
        <v>250</v>
      </c>
      <c r="J40" s="183">
        <f t="shared" si="7"/>
        <v>350</v>
      </c>
      <c r="K40" s="183">
        <f t="shared" si="7"/>
        <v>300</v>
      </c>
      <c r="L40" s="183">
        <f t="shared" si="7"/>
        <v>350</v>
      </c>
    </row>
    <row r="41" spans="1:12" ht="92.25" customHeight="1" thickBot="1" x14ac:dyDescent="0.3">
      <c r="A41" s="101"/>
      <c r="B41" s="97" t="s">
        <v>112</v>
      </c>
      <c r="C41" s="64" t="s">
        <v>175</v>
      </c>
      <c r="D41" s="97" t="s">
        <v>112</v>
      </c>
      <c r="E41" s="61"/>
      <c r="F41" s="128" t="s">
        <v>229</v>
      </c>
      <c r="G41" s="184">
        <f>G42+G43</f>
        <v>250</v>
      </c>
      <c r="H41" s="184">
        <f t="shared" ref="H41:L41" si="8">H42+H43</f>
        <v>228.8</v>
      </c>
      <c r="I41" s="184">
        <f t="shared" si="8"/>
        <v>250</v>
      </c>
      <c r="J41" s="184">
        <f t="shared" si="8"/>
        <v>350</v>
      </c>
      <c r="K41" s="184">
        <f t="shared" si="8"/>
        <v>300</v>
      </c>
      <c r="L41" s="184">
        <f t="shared" si="8"/>
        <v>350</v>
      </c>
    </row>
    <row r="42" spans="1:12" ht="92.25" customHeight="1" thickBot="1" x14ac:dyDescent="0.3">
      <c r="A42" s="124">
        <v>182</v>
      </c>
      <c r="B42" s="141" t="s">
        <v>113</v>
      </c>
      <c r="C42" s="48" t="s">
        <v>174</v>
      </c>
      <c r="D42" s="141" t="s">
        <v>113</v>
      </c>
      <c r="E42" s="60" t="s">
        <v>120</v>
      </c>
      <c r="F42" s="128" t="s">
        <v>229</v>
      </c>
      <c r="G42" s="184">
        <v>250</v>
      </c>
      <c r="H42" s="184">
        <v>228.8</v>
      </c>
      <c r="I42" s="184">
        <v>250</v>
      </c>
      <c r="J42" s="184">
        <v>350</v>
      </c>
      <c r="K42" s="184">
        <v>300</v>
      </c>
      <c r="L42" s="184">
        <v>350</v>
      </c>
    </row>
    <row r="43" spans="1:12" ht="70.5" customHeight="1" x14ac:dyDescent="0.25">
      <c r="A43" s="108">
        <v>182</v>
      </c>
      <c r="B43" s="141" t="s">
        <v>224</v>
      </c>
      <c r="C43" s="48" t="s">
        <v>225</v>
      </c>
      <c r="D43" s="141" t="s">
        <v>224</v>
      </c>
      <c r="E43" s="60" t="s">
        <v>120</v>
      </c>
      <c r="F43" s="128" t="s">
        <v>229</v>
      </c>
      <c r="G43" s="49">
        <v>0</v>
      </c>
      <c r="H43" s="40">
        <v>0</v>
      </c>
      <c r="I43" s="40">
        <v>0</v>
      </c>
      <c r="J43" s="40">
        <v>0</v>
      </c>
      <c r="K43" s="40">
        <v>0</v>
      </c>
      <c r="L43" s="40">
        <v>0</v>
      </c>
    </row>
    <row r="44" spans="1:12" ht="48.6" customHeight="1" x14ac:dyDescent="0.3">
      <c r="A44" s="101"/>
      <c r="B44" s="98"/>
      <c r="C44" s="28" t="s">
        <v>176</v>
      </c>
      <c r="D44" s="98" t="s">
        <v>3</v>
      </c>
      <c r="E44" s="9"/>
      <c r="F44" s="128" t="s">
        <v>229</v>
      </c>
      <c r="G44" s="29">
        <f t="shared" ref="G44:L44" si="9">G47+G45</f>
        <v>2700</v>
      </c>
      <c r="H44" s="29">
        <f t="shared" si="9"/>
        <v>2933.9</v>
      </c>
      <c r="I44" s="29">
        <f t="shared" si="9"/>
        <v>3500</v>
      </c>
      <c r="J44" s="29">
        <f t="shared" si="9"/>
        <v>3624</v>
      </c>
      <c r="K44" s="29">
        <f t="shared" si="9"/>
        <v>3815</v>
      </c>
      <c r="L44" s="29">
        <f t="shared" si="9"/>
        <v>4500</v>
      </c>
    </row>
    <row r="45" spans="1:12" ht="48.6" customHeight="1" x14ac:dyDescent="0.3">
      <c r="A45" s="101"/>
      <c r="B45" s="57" t="s">
        <v>116</v>
      </c>
      <c r="C45" s="56" t="s">
        <v>115</v>
      </c>
      <c r="D45" s="57" t="s">
        <v>116</v>
      </c>
      <c r="E45" s="9"/>
      <c r="F45" s="128" t="s">
        <v>229</v>
      </c>
      <c r="G45" s="67">
        <f t="shared" ref="G45:L45" si="10">G46</f>
        <v>2650</v>
      </c>
      <c r="H45" s="67">
        <f t="shared" si="10"/>
        <v>2923.9</v>
      </c>
      <c r="I45" s="67">
        <f t="shared" si="10"/>
        <v>3450</v>
      </c>
      <c r="J45" s="67">
        <f t="shared" si="10"/>
        <v>3614</v>
      </c>
      <c r="K45" s="67">
        <f t="shared" si="10"/>
        <v>3805</v>
      </c>
      <c r="L45" s="67">
        <f t="shared" si="10"/>
        <v>4490</v>
      </c>
    </row>
    <row r="46" spans="1:12" ht="74.45" customHeight="1" x14ac:dyDescent="0.3">
      <c r="A46" s="108">
        <v>182</v>
      </c>
      <c r="B46" s="140" t="s">
        <v>114</v>
      </c>
      <c r="C46" s="50" t="s">
        <v>177</v>
      </c>
      <c r="D46" s="140" t="s">
        <v>114</v>
      </c>
      <c r="E46" s="61" t="s">
        <v>120</v>
      </c>
      <c r="F46" s="128" t="s">
        <v>229</v>
      </c>
      <c r="G46" s="29">
        <v>2650</v>
      </c>
      <c r="H46" s="29">
        <v>2923.9</v>
      </c>
      <c r="I46" s="29">
        <v>3450</v>
      </c>
      <c r="J46" s="29">
        <v>3614</v>
      </c>
      <c r="K46" s="29">
        <v>3805</v>
      </c>
      <c r="L46" s="29">
        <v>4490</v>
      </c>
    </row>
    <row r="47" spans="1:12" ht="63" customHeight="1" x14ac:dyDescent="0.3">
      <c r="A47" s="101"/>
      <c r="B47" s="53" t="s">
        <v>40</v>
      </c>
      <c r="C47" s="52" t="s">
        <v>179</v>
      </c>
      <c r="D47" s="53" t="s">
        <v>40</v>
      </c>
      <c r="E47" s="54"/>
      <c r="F47" s="128" t="s">
        <v>229</v>
      </c>
      <c r="G47" s="55">
        <f>G48+G49</f>
        <v>50</v>
      </c>
      <c r="H47" s="55">
        <f>H48+H49</f>
        <v>10</v>
      </c>
      <c r="I47" s="55">
        <f>I48+I49</f>
        <v>50</v>
      </c>
      <c r="J47" s="55">
        <f t="shared" ref="J47:L47" si="11">J48+J49</f>
        <v>10</v>
      </c>
      <c r="K47" s="55">
        <f t="shared" si="11"/>
        <v>10</v>
      </c>
      <c r="L47" s="55">
        <f t="shared" si="11"/>
        <v>10</v>
      </c>
    </row>
    <row r="48" spans="1:12" ht="52.9" customHeight="1" x14ac:dyDescent="0.25">
      <c r="A48" s="108">
        <v>802</v>
      </c>
      <c r="B48" s="140" t="s">
        <v>20</v>
      </c>
      <c r="C48" s="26" t="s">
        <v>178</v>
      </c>
      <c r="D48" s="140" t="s">
        <v>20</v>
      </c>
      <c r="E48" s="38" t="s">
        <v>22</v>
      </c>
      <c r="F48" s="128" t="s">
        <v>229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</row>
    <row r="49" spans="1:14" ht="58.15" customHeight="1" x14ac:dyDescent="0.25">
      <c r="A49" s="108">
        <v>911</v>
      </c>
      <c r="B49" s="140" t="s">
        <v>20</v>
      </c>
      <c r="C49" s="26" t="s">
        <v>178</v>
      </c>
      <c r="D49" s="140" t="s">
        <v>20</v>
      </c>
      <c r="E49" s="38" t="s">
        <v>181</v>
      </c>
      <c r="F49" s="135" t="s">
        <v>229</v>
      </c>
      <c r="G49" s="136">
        <v>50</v>
      </c>
      <c r="H49" s="136">
        <v>10</v>
      </c>
      <c r="I49" s="136">
        <v>50</v>
      </c>
      <c r="J49" s="136">
        <v>10</v>
      </c>
      <c r="K49" s="136">
        <v>10</v>
      </c>
      <c r="L49" s="136">
        <v>10</v>
      </c>
    </row>
    <row r="50" spans="1:14" ht="90.75" customHeight="1" thickBot="1" x14ac:dyDescent="0.3">
      <c r="A50" s="109"/>
      <c r="B50" s="110"/>
      <c r="C50" s="111" t="s">
        <v>180</v>
      </c>
      <c r="D50" s="118" t="s">
        <v>117</v>
      </c>
      <c r="E50" s="112"/>
      <c r="F50" s="128" t="s">
        <v>229</v>
      </c>
      <c r="G50" s="186">
        <f>G51+G53+G54</f>
        <v>5</v>
      </c>
      <c r="H50" s="186">
        <f>H51+H53+H54</f>
        <v>1.2</v>
      </c>
      <c r="I50" s="186">
        <v>1</v>
      </c>
      <c r="J50" s="186">
        <f t="shared" ref="J50:L50" si="12">J51+J53+J54</f>
        <v>0</v>
      </c>
      <c r="K50" s="186">
        <f t="shared" si="12"/>
        <v>0</v>
      </c>
      <c r="L50" s="186">
        <f t="shared" si="12"/>
        <v>0</v>
      </c>
    </row>
    <row r="51" spans="1:14" ht="90.75" customHeight="1" x14ac:dyDescent="0.25">
      <c r="A51" s="101"/>
      <c r="B51" s="137" t="s">
        <v>118</v>
      </c>
      <c r="C51" s="64" t="s">
        <v>182</v>
      </c>
      <c r="D51" s="71" t="s">
        <v>118</v>
      </c>
      <c r="E51" s="72"/>
      <c r="F51" s="128" t="s">
        <v>229</v>
      </c>
      <c r="G51" s="114">
        <f>G52</f>
        <v>2.4</v>
      </c>
      <c r="H51" s="114">
        <f>H52</f>
        <v>0</v>
      </c>
      <c r="I51" s="114">
        <f t="shared" ref="I51" si="13">I52</f>
        <v>0</v>
      </c>
      <c r="J51" s="114">
        <f t="shared" ref="J51:L51" si="14">J52</f>
        <v>0</v>
      </c>
      <c r="K51" s="114">
        <f t="shared" si="14"/>
        <v>0</v>
      </c>
      <c r="L51" s="114">
        <f t="shared" si="14"/>
        <v>0</v>
      </c>
    </row>
    <row r="52" spans="1:14" ht="43.15" customHeight="1" x14ac:dyDescent="0.25">
      <c r="A52" s="108">
        <v>182</v>
      </c>
      <c r="B52" s="140" t="s">
        <v>119</v>
      </c>
      <c r="C52" s="75" t="s">
        <v>183</v>
      </c>
      <c r="D52" s="140" t="s">
        <v>119</v>
      </c>
      <c r="E52" s="113" t="s">
        <v>120</v>
      </c>
      <c r="F52" s="135" t="s">
        <v>229</v>
      </c>
      <c r="G52" s="136">
        <v>2.4</v>
      </c>
      <c r="H52" s="136">
        <v>0</v>
      </c>
      <c r="I52" s="136">
        <v>0</v>
      </c>
      <c r="J52" s="136">
        <v>0</v>
      </c>
      <c r="K52" s="136">
        <v>0</v>
      </c>
      <c r="L52" s="136">
        <v>0</v>
      </c>
    </row>
    <row r="53" spans="1:14" ht="43.15" customHeight="1" x14ac:dyDescent="0.25">
      <c r="A53" s="108">
        <v>182</v>
      </c>
      <c r="B53" s="140" t="s">
        <v>184</v>
      </c>
      <c r="C53" s="75" t="s">
        <v>185</v>
      </c>
      <c r="D53" s="140" t="s">
        <v>184</v>
      </c>
      <c r="E53" s="113" t="s">
        <v>120</v>
      </c>
      <c r="F53" s="135" t="s">
        <v>229</v>
      </c>
      <c r="G53" s="136">
        <v>2.6</v>
      </c>
      <c r="H53" s="136">
        <v>1.2</v>
      </c>
      <c r="I53" s="136">
        <v>1.2</v>
      </c>
      <c r="J53" s="136">
        <v>0</v>
      </c>
      <c r="K53" s="136">
        <v>0</v>
      </c>
      <c r="L53" s="136">
        <v>0</v>
      </c>
    </row>
    <row r="54" spans="1:14" ht="99.6" customHeight="1" x14ac:dyDescent="0.25">
      <c r="A54" s="108">
        <v>182</v>
      </c>
      <c r="B54" s="140" t="s">
        <v>317</v>
      </c>
      <c r="C54" s="75" t="s">
        <v>339</v>
      </c>
      <c r="D54" s="140" t="s">
        <v>317</v>
      </c>
      <c r="E54" s="113" t="s">
        <v>120</v>
      </c>
      <c r="F54" s="135" t="s">
        <v>229</v>
      </c>
      <c r="G54" s="136">
        <v>0</v>
      </c>
      <c r="H54" s="136">
        <v>0</v>
      </c>
      <c r="I54" s="136">
        <v>0</v>
      </c>
      <c r="J54" s="136">
        <v>0</v>
      </c>
      <c r="K54" s="136">
        <v>0</v>
      </c>
      <c r="L54" s="136">
        <v>0</v>
      </c>
    </row>
    <row r="55" spans="1:14" ht="43.15" customHeight="1" x14ac:dyDescent="0.25">
      <c r="A55" s="101"/>
      <c r="B55" s="289" t="s">
        <v>134</v>
      </c>
      <c r="C55" s="289"/>
      <c r="D55" s="69"/>
      <c r="E55" s="73"/>
      <c r="F55" s="185"/>
      <c r="G55" s="74">
        <f>G56+G70+G73+G85+G97+G146</f>
        <v>87722.3</v>
      </c>
      <c r="H55" s="74">
        <f>H56+H70+H73+H85+H97+H146</f>
        <v>56968.299999999996</v>
      </c>
      <c r="I55" s="74">
        <f>I56+I70+I73+I85+I97+I146</f>
        <v>77103</v>
      </c>
      <c r="J55" s="74">
        <f>J56+J70+J73+J85+J97+J146</f>
        <v>97350</v>
      </c>
      <c r="K55" s="74">
        <f>K56+K70+K73+K85+K97+K146</f>
        <v>66383</v>
      </c>
      <c r="L55" s="74">
        <f>L56+L70+L73+L85+L97+L149</f>
        <v>67152</v>
      </c>
    </row>
    <row r="56" spans="1:14" s="4" customFormat="1" ht="75" customHeight="1" x14ac:dyDescent="0.25">
      <c r="A56" s="3"/>
      <c r="B56" s="99"/>
      <c r="C56" s="28" t="s">
        <v>186</v>
      </c>
      <c r="D56" s="98" t="s">
        <v>11</v>
      </c>
      <c r="E56" s="6"/>
      <c r="F56" s="128" t="s">
        <v>229</v>
      </c>
      <c r="G56" s="31">
        <f>G57+G59+G65+G67+G68</f>
        <v>47806</v>
      </c>
      <c r="H56" s="31">
        <f>H57+H59+H65+H67</f>
        <v>37271.199999999997</v>
      </c>
      <c r="I56" s="31">
        <f t="shared" ref="I56" si="15">I57+I59+I65+I67</f>
        <v>50173</v>
      </c>
      <c r="J56" s="31">
        <f>J57+J59+J65+J67+J68</f>
        <v>54599</v>
      </c>
      <c r="K56" s="31">
        <f>K57+K59+K65+K67+K68</f>
        <v>45084</v>
      </c>
      <c r="L56" s="31">
        <f>L57+L59+L65+L67+L68</f>
        <v>45920</v>
      </c>
      <c r="M56" s="10"/>
      <c r="N56" s="10"/>
    </row>
    <row r="57" spans="1:14" s="4" customFormat="1" ht="93" customHeight="1" x14ac:dyDescent="0.25">
      <c r="A57" s="3"/>
      <c r="B57" s="36" t="s">
        <v>23</v>
      </c>
      <c r="C57" s="28" t="s">
        <v>187</v>
      </c>
      <c r="D57" s="36" t="s">
        <v>23</v>
      </c>
      <c r="E57" s="6"/>
      <c r="F57" s="128" t="s">
        <v>229</v>
      </c>
      <c r="G57" s="30">
        <f>G58</f>
        <v>0</v>
      </c>
      <c r="H57" s="30">
        <f t="shared" ref="H57:L57" si="16">H58</f>
        <v>0</v>
      </c>
      <c r="I57" s="30">
        <f t="shared" si="16"/>
        <v>53</v>
      </c>
      <c r="J57" s="30">
        <f t="shared" si="16"/>
        <v>0</v>
      </c>
      <c r="K57" s="30">
        <f t="shared" si="16"/>
        <v>0</v>
      </c>
      <c r="L57" s="30">
        <f t="shared" si="16"/>
        <v>0</v>
      </c>
      <c r="M57" s="10"/>
      <c r="N57" s="10"/>
    </row>
    <row r="58" spans="1:14" s="4" customFormat="1" ht="73.5" customHeight="1" x14ac:dyDescent="0.25">
      <c r="A58" s="3">
        <v>802</v>
      </c>
      <c r="B58" s="139" t="s">
        <v>23</v>
      </c>
      <c r="C58" s="11" t="s">
        <v>187</v>
      </c>
      <c r="D58" s="139" t="s">
        <v>23</v>
      </c>
      <c r="E58" s="37" t="s">
        <v>22</v>
      </c>
      <c r="F58" s="128" t="s">
        <v>229</v>
      </c>
      <c r="G58" s="30">
        <v>0</v>
      </c>
      <c r="H58" s="30">
        <v>0</v>
      </c>
      <c r="I58" s="30">
        <v>53</v>
      </c>
      <c r="J58" s="30">
        <v>0</v>
      </c>
      <c r="K58" s="30">
        <v>0</v>
      </c>
      <c r="L58" s="30">
        <v>0</v>
      </c>
      <c r="M58" s="10"/>
      <c r="N58" s="10"/>
    </row>
    <row r="59" spans="1:14" s="4" customFormat="1" ht="116.25" customHeight="1" x14ac:dyDescent="0.25">
      <c r="A59" s="3"/>
      <c r="B59" s="36" t="s">
        <v>43</v>
      </c>
      <c r="C59" s="33" t="s">
        <v>188</v>
      </c>
      <c r="D59" s="36" t="s">
        <v>43</v>
      </c>
      <c r="E59" s="14"/>
      <c r="F59" s="128" t="s">
        <v>229</v>
      </c>
      <c r="G59" s="30">
        <f>G60+G63</f>
        <v>42686</v>
      </c>
      <c r="H59" s="30">
        <f t="shared" ref="H59:L59" si="17">H60+H63</f>
        <v>37184.6</v>
      </c>
      <c r="I59" s="30">
        <f t="shared" si="17"/>
        <v>49999.4</v>
      </c>
      <c r="J59" s="30">
        <f t="shared" si="17"/>
        <v>53460</v>
      </c>
      <c r="K59" s="30">
        <f t="shared" si="17"/>
        <v>43945</v>
      </c>
      <c r="L59" s="30">
        <f t="shared" si="17"/>
        <v>44781</v>
      </c>
      <c r="M59" s="10"/>
      <c r="N59" s="10"/>
    </row>
    <row r="60" spans="1:14" s="4" customFormat="1" ht="96" customHeight="1" x14ac:dyDescent="0.25">
      <c r="A60" s="3"/>
      <c r="B60" s="22" t="s">
        <v>42</v>
      </c>
      <c r="C60" s="33" t="s">
        <v>189</v>
      </c>
      <c r="D60" s="22" t="s">
        <v>42</v>
      </c>
      <c r="E60" s="14"/>
      <c r="F60" s="128" t="s">
        <v>229</v>
      </c>
      <c r="G60" s="30">
        <f>G61+G62</f>
        <v>36319</v>
      </c>
      <c r="H60" s="30">
        <f>H61+H62</f>
        <v>30816.7</v>
      </c>
      <c r="I60" s="30">
        <f t="shared" ref="I60:L60" si="18">I61+I62</f>
        <v>43622.700000000004</v>
      </c>
      <c r="J60" s="30">
        <f t="shared" si="18"/>
        <v>48460</v>
      </c>
      <c r="K60" s="30">
        <f t="shared" si="18"/>
        <v>38945</v>
      </c>
      <c r="L60" s="30">
        <f t="shared" si="18"/>
        <v>39781</v>
      </c>
      <c r="M60" s="10"/>
      <c r="N60" s="10"/>
    </row>
    <row r="61" spans="1:14" s="4" customFormat="1" ht="99" customHeight="1" x14ac:dyDescent="0.25">
      <c r="A61" s="3">
        <v>802</v>
      </c>
      <c r="B61" s="133" t="s">
        <v>41</v>
      </c>
      <c r="C61" s="24" t="s">
        <v>191</v>
      </c>
      <c r="D61" s="133" t="s">
        <v>41</v>
      </c>
      <c r="E61" s="37" t="s">
        <v>22</v>
      </c>
      <c r="F61" s="128" t="s">
        <v>229</v>
      </c>
      <c r="G61" s="30">
        <v>36310.1</v>
      </c>
      <c r="H61" s="30">
        <v>30807.8</v>
      </c>
      <c r="I61" s="30">
        <v>43613.8</v>
      </c>
      <c r="J61" s="30">
        <v>48460</v>
      </c>
      <c r="K61" s="30">
        <v>38945</v>
      </c>
      <c r="L61" s="30">
        <v>39781</v>
      </c>
      <c r="M61" s="10"/>
      <c r="N61" s="10"/>
    </row>
    <row r="62" spans="1:14" s="4" customFormat="1" ht="126" customHeight="1" x14ac:dyDescent="0.25">
      <c r="A62" s="3">
        <v>837</v>
      </c>
      <c r="B62" s="133" t="s">
        <v>44</v>
      </c>
      <c r="C62" s="24" t="s">
        <v>190</v>
      </c>
      <c r="D62" s="133" t="s">
        <v>44</v>
      </c>
      <c r="E62" s="39" t="s">
        <v>45</v>
      </c>
      <c r="F62" s="128" t="s">
        <v>229</v>
      </c>
      <c r="G62" s="30">
        <v>8.9</v>
      </c>
      <c r="H62" s="30">
        <v>8.9</v>
      </c>
      <c r="I62" s="30">
        <v>8.9</v>
      </c>
      <c r="J62" s="30">
        <v>0</v>
      </c>
      <c r="K62" s="30">
        <v>0</v>
      </c>
      <c r="L62" s="30">
        <v>0</v>
      </c>
      <c r="M62" s="10"/>
      <c r="N62" s="10"/>
    </row>
    <row r="63" spans="1:14" s="4" customFormat="1" ht="108" customHeight="1" x14ac:dyDescent="0.2">
      <c r="A63" s="3"/>
      <c r="B63" s="23" t="s">
        <v>39</v>
      </c>
      <c r="C63" s="25" t="s">
        <v>192</v>
      </c>
      <c r="D63" s="23" t="s">
        <v>39</v>
      </c>
      <c r="E63" s="6"/>
      <c r="F63" s="128" t="s">
        <v>229</v>
      </c>
      <c r="G63" s="31">
        <f>G64</f>
        <v>6367</v>
      </c>
      <c r="H63" s="31">
        <f t="shared" ref="H63:L63" si="19">H64</f>
        <v>6367.9</v>
      </c>
      <c r="I63" s="31">
        <f t="shared" si="19"/>
        <v>6376.7</v>
      </c>
      <c r="J63" s="31">
        <f t="shared" si="19"/>
        <v>5000</v>
      </c>
      <c r="K63" s="31">
        <f t="shared" si="19"/>
        <v>5000</v>
      </c>
      <c r="L63" s="31">
        <f t="shared" si="19"/>
        <v>5000</v>
      </c>
      <c r="M63" s="10"/>
      <c r="N63" s="10"/>
    </row>
    <row r="64" spans="1:14" s="4" customFormat="1" ht="118.9" customHeight="1" x14ac:dyDescent="0.25">
      <c r="A64" s="3">
        <v>802</v>
      </c>
      <c r="B64" s="132" t="s">
        <v>24</v>
      </c>
      <c r="C64" s="24" t="s">
        <v>193</v>
      </c>
      <c r="D64" s="132" t="s">
        <v>24</v>
      </c>
      <c r="E64" s="37" t="s">
        <v>22</v>
      </c>
      <c r="F64" s="128" t="s">
        <v>229</v>
      </c>
      <c r="G64" s="31">
        <v>6367</v>
      </c>
      <c r="H64" s="31">
        <v>6367.9</v>
      </c>
      <c r="I64" s="31">
        <v>6376.7</v>
      </c>
      <c r="J64" s="31">
        <v>5000</v>
      </c>
      <c r="K64" s="31">
        <v>5000</v>
      </c>
      <c r="L64" s="31">
        <v>5000</v>
      </c>
      <c r="M64" s="10"/>
      <c r="N64" s="10"/>
    </row>
    <row r="65" spans="1:14" s="4" customFormat="1" ht="121.15" customHeight="1" x14ac:dyDescent="0.25">
      <c r="A65" s="3"/>
      <c r="B65" s="22" t="s">
        <v>38</v>
      </c>
      <c r="C65" s="33" t="s">
        <v>226</v>
      </c>
      <c r="D65" s="22" t="s">
        <v>38</v>
      </c>
      <c r="E65" s="18"/>
      <c r="F65" s="128" t="s">
        <v>229</v>
      </c>
      <c r="G65" s="31">
        <f>G66</f>
        <v>0.6</v>
      </c>
      <c r="H65" s="31">
        <f t="shared" ref="H65:L65" si="20">H66</f>
        <v>0.6</v>
      </c>
      <c r="I65" s="31">
        <f t="shared" si="20"/>
        <v>0.6</v>
      </c>
      <c r="J65" s="31">
        <f t="shared" si="20"/>
        <v>0</v>
      </c>
      <c r="K65" s="31">
        <f t="shared" si="20"/>
        <v>0</v>
      </c>
      <c r="L65" s="31">
        <f t="shared" si="20"/>
        <v>0</v>
      </c>
      <c r="M65" s="10"/>
      <c r="N65" s="10"/>
    </row>
    <row r="66" spans="1:14" s="4" customFormat="1" ht="66.75" customHeight="1" x14ac:dyDescent="0.25">
      <c r="A66" s="3">
        <v>802</v>
      </c>
      <c r="B66" s="16" t="s">
        <v>25</v>
      </c>
      <c r="C66" s="24" t="s">
        <v>194</v>
      </c>
      <c r="D66" s="16" t="s">
        <v>25</v>
      </c>
      <c r="E66" s="37" t="s">
        <v>22</v>
      </c>
      <c r="F66" s="128" t="s">
        <v>229</v>
      </c>
      <c r="G66" s="31">
        <v>0.6</v>
      </c>
      <c r="H66" s="31">
        <v>0.6</v>
      </c>
      <c r="I66" s="31">
        <v>0.6</v>
      </c>
      <c r="J66" s="31">
        <v>0</v>
      </c>
      <c r="K66" s="31">
        <v>0</v>
      </c>
      <c r="L66" s="31">
        <v>0</v>
      </c>
      <c r="M66" s="10"/>
      <c r="N66" s="10"/>
    </row>
    <row r="67" spans="1:14" s="4" customFormat="1" ht="91.15" customHeight="1" x14ac:dyDescent="0.25">
      <c r="A67" s="3">
        <v>802</v>
      </c>
      <c r="B67" s="16" t="s">
        <v>316</v>
      </c>
      <c r="C67" s="24" t="s">
        <v>314</v>
      </c>
      <c r="D67" s="16" t="s">
        <v>316</v>
      </c>
      <c r="E67" s="37" t="s">
        <v>22</v>
      </c>
      <c r="F67" s="128" t="s">
        <v>229</v>
      </c>
      <c r="G67" s="31">
        <v>120</v>
      </c>
      <c r="H67" s="31">
        <v>86</v>
      </c>
      <c r="I67" s="31">
        <v>120</v>
      </c>
      <c r="J67" s="31">
        <v>120</v>
      </c>
      <c r="K67" s="31">
        <v>120</v>
      </c>
      <c r="L67" s="31">
        <v>120</v>
      </c>
      <c r="M67" s="10"/>
      <c r="N67" s="10"/>
    </row>
    <row r="68" spans="1:14" s="4" customFormat="1" ht="45" customHeight="1" x14ac:dyDescent="0.25">
      <c r="A68" s="3"/>
      <c r="B68" s="133" t="s">
        <v>353</v>
      </c>
      <c r="C68" s="33" t="s">
        <v>354</v>
      </c>
      <c r="D68" s="22" t="s">
        <v>353</v>
      </c>
      <c r="E68" s="37"/>
      <c r="F68" s="128" t="s">
        <v>229</v>
      </c>
      <c r="G68" s="31">
        <f>G69</f>
        <v>4999.3999999999996</v>
      </c>
      <c r="H68" s="31">
        <f t="shared" ref="H68:L68" si="21">H69</f>
        <v>1168</v>
      </c>
      <c r="I68" s="31">
        <f t="shared" si="21"/>
        <v>4999.3999999999996</v>
      </c>
      <c r="J68" s="31">
        <f t="shared" si="21"/>
        <v>1019</v>
      </c>
      <c r="K68" s="31">
        <f t="shared" si="21"/>
        <v>1019</v>
      </c>
      <c r="L68" s="31">
        <f t="shared" si="21"/>
        <v>1019</v>
      </c>
      <c r="M68" s="10"/>
      <c r="N68" s="10"/>
    </row>
    <row r="69" spans="1:14" s="4" customFormat="1" ht="75" customHeight="1" thickBot="1" x14ac:dyDescent="0.3">
      <c r="A69" s="3">
        <v>802</v>
      </c>
      <c r="B69" s="133" t="s">
        <v>353</v>
      </c>
      <c r="C69" s="24" t="s">
        <v>352</v>
      </c>
      <c r="D69" s="133" t="s">
        <v>353</v>
      </c>
      <c r="E69" s="37" t="s">
        <v>22</v>
      </c>
      <c r="F69" s="128" t="s">
        <v>229</v>
      </c>
      <c r="G69" s="31">
        <v>4999.3999999999996</v>
      </c>
      <c r="H69" s="31">
        <v>1168</v>
      </c>
      <c r="I69" s="31">
        <v>4999.3999999999996</v>
      </c>
      <c r="J69" s="31">
        <v>1019</v>
      </c>
      <c r="K69" s="31">
        <v>1019</v>
      </c>
      <c r="L69" s="31">
        <v>1019</v>
      </c>
      <c r="M69" s="10"/>
      <c r="N69" s="10"/>
    </row>
    <row r="70" spans="1:14" s="4" customFormat="1" ht="80.45" customHeight="1" thickBot="1" x14ac:dyDescent="0.3">
      <c r="A70" s="3"/>
      <c r="B70" s="95"/>
      <c r="C70" s="58" t="s">
        <v>195</v>
      </c>
      <c r="D70" s="126" t="s">
        <v>129</v>
      </c>
      <c r="E70" s="37"/>
      <c r="F70" s="128" t="s">
        <v>229</v>
      </c>
      <c r="G70" s="31">
        <f>G71+G72</f>
        <v>23014</v>
      </c>
      <c r="H70" s="31">
        <f>H71+H72</f>
        <v>7551.6</v>
      </c>
      <c r="I70" s="31">
        <f t="shared" ref="I70:L70" si="22">I71+I72</f>
        <v>10200</v>
      </c>
      <c r="J70" s="31">
        <f t="shared" si="22"/>
        <v>9998</v>
      </c>
      <c r="K70" s="31">
        <f t="shared" si="22"/>
        <v>9349</v>
      </c>
      <c r="L70" s="31">
        <f t="shared" si="22"/>
        <v>9382</v>
      </c>
      <c r="M70" s="10"/>
      <c r="N70" s="10"/>
    </row>
    <row r="71" spans="1:14" s="4" customFormat="1" ht="56.25" customHeight="1" thickBot="1" x14ac:dyDescent="0.3">
      <c r="A71" s="3">
        <v>48</v>
      </c>
      <c r="B71" s="115" t="s">
        <v>130</v>
      </c>
      <c r="C71" s="47" t="s">
        <v>196</v>
      </c>
      <c r="D71" s="115" t="s">
        <v>130</v>
      </c>
      <c r="E71" s="37" t="s">
        <v>131</v>
      </c>
      <c r="F71" s="128" t="s">
        <v>229</v>
      </c>
      <c r="G71" s="21">
        <v>23014</v>
      </c>
      <c r="H71" s="21">
        <v>7551.6</v>
      </c>
      <c r="I71" s="21">
        <v>10200</v>
      </c>
      <c r="J71" s="21">
        <v>9998</v>
      </c>
      <c r="K71" s="21">
        <v>9349</v>
      </c>
      <c r="L71" s="21">
        <v>9382</v>
      </c>
      <c r="M71" s="10"/>
      <c r="N71" s="10"/>
    </row>
    <row r="72" spans="1:14" s="4" customFormat="1" ht="56.25" customHeight="1" thickBot="1" x14ac:dyDescent="0.3">
      <c r="A72" s="3">
        <v>182</v>
      </c>
      <c r="B72" s="116" t="s">
        <v>197</v>
      </c>
      <c r="C72" s="47" t="s">
        <v>340</v>
      </c>
      <c r="D72" s="116" t="s">
        <v>197</v>
      </c>
      <c r="E72" s="113" t="s">
        <v>120</v>
      </c>
      <c r="F72" s="128" t="s">
        <v>229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10"/>
      <c r="N72" s="10"/>
    </row>
    <row r="73" spans="1:14" s="4" customFormat="1" ht="64.150000000000006" customHeight="1" x14ac:dyDescent="0.25">
      <c r="A73" s="3"/>
      <c r="B73" s="100"/>
      <c r="C73" s="33" t="s">
        <v>215</v>
      </c>
      <c r="D73" s="117" t="s">
        <v>4</v>
      </c>
      <c r="E73" s="20"/>
      <c r="F73" s="128" t="s">
        <v>229</v>
      </c>
      <c r="G73" s="31">
        <f>G74+G79</f>
        <v>1388.3</v>
      </c>
      <c r="H73" s="31">
        <f t="shared" ref="H73:L73" si="23">H74+H79</f>
        <v>1170.5999999999999</v>
      </c>
      <c r="I73" s="31">
        <f t="shared" si="23"/>
        <v>1500</v>
      </c>
      <c r="J73" s="31">
        <f t="shared" si="23"/>
        <v>900</v>
      </c>
      <c r="K73" s="31">
        <f t="shared" si="23"/>
        <v>900</v>
      </c>
      <c r="L73" s="31">
        <f t="shared" si="23"/>
        <v>900</v>
      </c>
      <c r="M73" s="10"/>
      <c r="N73" s="10"/>
    </row>
    <row r="74" spans="1:14" s="4" customFormat="1" ht="36" customHeight="1" x14ac:dyDescent="0.25">
      <c r="A74" s="3"/>
      <c r="B74" s="34" t="s">
        <v>5</v>
      </c>
      <c r="C74" s="33" t="s">
        <v>227</v>
      </c>
      <c r="D74" s="34" t="s">
        <v>5</v>
      </c>
      <c r="E74" s="20"/>
      <c r="F74" s="128" t="s">
        <v>229</v>
      </c>
      <c r="G74" s="31">
        <f>G75</f>
        <v>1128.3</v>
      </c>
      <c r="H74" s="31">
        <f t="shared" ref="H74:L74" si="24">H75</f>
        <v>800</v>
      </c>
      <c r="I74" s="31">
        <f t="shared" si="24"/>
        <v>1100</v>
      </c>
      <c r="J74" s="31">
        <f t="shared" si="24"/>
        <v>900</v>
      </c>
      <c r="K74" s="31">
        <f t="shared" si="24"/>
        <v>900</v>
      </c>
      <c r="L74" s="31">
        <f t="shared" si="24"/>
        <v>900</v>
      </c>
      <c r="M74" s="10"/>
      <c r="N74" s="10"/>
    </row>
    <row r="75" spans="1:14" s="4" customFormat="1" ht="51.6" customHeight="1" x14ac:dyDescent="0.25">
      <c r="A75" s="3"/>
      <c r="B75" s="34" t="s">
        <v>26</v>
      </c>
      <c r="C75" s="33" t="s">
        <v>198</v>
      </c>
      <c r="D75" s="34" t="s">
        <v>26</v>
      </c>
      <c r="E75" s="20"/>
      <c r="F75" s="128" t="s">
        <v>229</v>
      </c>
      <c r="G75" s="31">
        <f>SUM(G76:G78)</f>
        <v>1128.3</v>
      </c>
      <c r="H75" s="31">
        <f>SUM(H76:H78)</f>
        <v>800</v>
      </c>
      <c r="I75" s="31">
        <f t="shared" ref="I75:L75" si="25">SUM(I76:I78)</f>
        <v>1100</v>
      </c>
      <c r="J75" s="31">
        <f t="shared" si="25"/>
        <v>900</v>
      </c>
      <c r="K75" s="31">
        <f t="shared" si="25"/>
        <v>900</v>
      </c>
      <c r="L75" s="31">
        <f t="shared" si="25"/>
        <v>900</v>
      </c>
      <c r="M75" s="10"/>
      <c r="N75" s="10"/>
    </row>
    <row r="76" spans="1:14" s="4" customFormat="1" ht="47.25" customHeight="1" x14ac:dyDescent="0.25">
      <c r="A76" s="3">
        <v>802</v>
      </c>
      <c r="B76" s="138" t="s">
        <v>31</v>
      </c>
      <c r="C76" s="20" t="s">
        <v>198</v>
      </c>
      <c r="D76" s="138" t="s">
        <v>31</v>
      </c>
      <c r="E76" s="37" t="s">
        <v>22</v>
      </c>
      <c r="F76" s="128" t="s">
        <v>229</v>
      </c>
      <c r="G76" s="31">
        <v>600</v>
      </c>
      <c r="H76" s="31">
        <v>422.5</v>
      </c>
      <c r="I76" s="31">
        <v>574.70000000000005</v>
      </c>
      <c r="J76" s="31">
        <v>600</v>
      </c>
      <c r="K76" s="31">
        <v>600</v>
      </c>
      <c r="L76" s="31">
        <v>600</v>
      </c>
      <c r="M76" s="10"/>
      <c r="N76" s="10"/>
    </row>
    <row r="77" spans="1:14" s="4" customFormat="1" ht="47.25" customHeight="1" x14ac:dyDescent="0.25">
      <c r="A77" s="3">
        <v>800</v>
      </c>
      <c r="B77" s="138" t="s">
        <v>31</v>
      </c>
      <c r="C77" s="20" t="s">
        <v>198</v>
      </c>
      <c r="D77" s="138" t="s">
        <v>31</v>
      </c>
      <c r="E77" s="17" t="s">
        <v>32</v>
      </c>
      <c r="F77" s="128" t="s">
        <v>229</v>
      </c>
      <c r="G77" s="31">
        <v>493</v>
      </c>
      <c r="H77" s="31">
        <v>342.2</v>
      </c>
      <c r="I77" s="31">
        <v>490</v>
      </c>
      <c r="J77" s="31">
        <v>300</v>
      </c>
      <c r="K77" s="31">
        <v>300</v>
      </c>
      <c r="L77" s="31">
        <v>300</v>
      </c>
      <c r="M77" s="10"/>
      <c r="N77" s="10"/>
    </row>
    <row r="78" spans="1:14" s="4" customFormat="1" ht="47.25" customHeight="1" x14ac:dyDescent="0.25">
      <c r="A78" s="3">
        <v>846</v>
      </c>
      <c r="B78" s="138" t="s">
        <v>31</v>
      </c>
      <c r="C78" s="20" t="s">
        <v>198</v>
      </c>
      <c r="D78" s="138"/>
      <c r="E78" s="17"/>
      <c r="F78" s="128" t="s">
        <v>355</v>
      </c>
      <c r="G78" s="31">
        <v>35.299999999999997</v>
      </c>
      <c r="H78" s="31">
        <v>35.299999999999997</v>
      </c>
      <c r="I78" s="31">
        <v>35.299999999999997</v>
      </c>
      <c r="J78" s="31">
        <v>0</v>
      </c>
      <c r="K78" s="31">
        <v>0</v>
      </c>
      <c r="L78" s="31">
        <v>0</v>
      </c>
      <c r="M78" s="10"/>
      <c r="N78" s="10"/>
    </row>
    <row r="79" spans="1:14" s="4" customFormat="1" ht="37.15" customHeight="1" x14ac:dyDescent="0.25">
      <c r="A79" s="3"/>
      <c r="B79" s="34" t="s">
        <v>6</v>
      </c>
      <c r="C79" s="33" t="s">
        <v>199</v>
      </c>
      <c r="D79" s="34" t="s">
        <v>6</v>
      </c>
      <c r="E79" s="17"/>
      <c r="F79" s="128" t="s">
        <v>229</v>
      </c>
      <c r="G79" s="31">
        <f>G80</f>
        <v>260</v>
      </c>
      <c r="H79" s="31">
        <f t="shared" ref="H79:L79" si="26">H80</f>
        <v>370.6</v>
      </c>
      <c r="I79" s="31">
        <f t="shared" si="26"/>
        <v>400</v>
      </c>
      <c r="J79" s="31">
        <f t="shared" si="26"/>
        <v>0</v>
      </c>
      <c r="K79" s="31">
        <f t="shared" si="26"/>
        <v>0</v>
      </c>
      <c r="L79" s="31">
        <f t="shared" si="26"/>
        <v>0</v>
      </c>
      <c r="M79" s="10"/>
      <c r="N79" s="10"/>
    </row>
    <row r="80" spans="1:14" s="4" customFormat="1" ht="43.15" customHeight="1" x14ac:dyDescent="0.25">
      <c r="A80" s="3"/>
      <c r="B80" s="34" t="s">
        <v>27</v>
      </c>
      <c r="C80" s="33" t="s">
        <v>200</v>
      </c>
      <c r="D80" s="34" t="s">
        <v>27</v>
      </c>
      <c r="E80" s="17"/>
      <c r="F80" s="128" t="s">
        <v>229</v>
      </c>
      <c r="G80" s="31">
        <f t="shared" ref="G80:L80" si="27">SUM(G81:G84)</f>
        <v>260</v>
      </c>
      <c r="H80" s="31">
        <v>370.6</v>
      </c>
      <c r="I80" s="31">
        <f t="shared" si="27"/>
        <v>400</v>
      </c>
      <c r="J80" s="31">
        <f t="shared" si="27"/>
        <v>0</v>
      </c>
      <c r="K80" s="31">
        <f t="shared" si="27"/>
        <v>0</v>
      </c>
      <c r="L80" s="31">
        <f t="shared" si="27"/>
        <v>0</v>
      </c>
      <c r="M80" s="10"/>
      <c r="N80" s="10"/>
    </row>
    <row r="81" spans="1:14" s="4" customFormat="1" ht="43.15" customHeight="1" x14ac:dyDescent="0.25">
      <c r="A81" s="3">
        <v>800</v>
      </c>
      <c r="B81" s="138" t="s">
        <v>27</v>
      </c>
      <c r="C81" s="19" t="s">
        <v>201</v>
      </c>
      <c r="D81" s="138" t="s">
        <v>27</v>
      </c>
      <c r="E81" s="17" t="s">
        <v>32</v>
      </c>
      <c r="F81" s="128" t="s">
        <v>229</v>
      </c>
      <c r="G81" s="31">
        <v>89.1</v>
      </c>
      <c r="H81" s="31">
        <v>89.3</v>
      </c>
      <c r="I81" s="31">
        <v>90</v>
      </c>
      <c r="J81" s="31">
        <v>0</v>
      </c>
      <c r="K81" s="31">
        <v>0</v>
      </c>
      <c r="L81" s="31">
        <v>0</v>
      </c>
      <c r="M81" s="10"/>
      <c r="N81" s="10"/>
    </row>
    <row r="82" spans="1:14" s="4" customFormat="1" ht="43.15" customHeight="1" x14ac:dyDescent="0.25">
      <c r="A82" s="3">
        <v>802</v>
      </c>
      <c r="B82" s="138" t="s">
        <v>27</v>
      </c>
      <c r="C82" s="19" t="s">
        <v>201</v>
      </c>
      <c r="D82" s="138" t="s">
        <v>27</v>
      </c>
      <c r="E82" s="37" t="s">
        <v>22</v>
      </c>
      <c r="F82" s="128" t="s">
        <v>229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10"/>
      <c r="N82" s="10"/>
    </row>
    <row r="83" spans="1:14" s="4" customFormat="1" ht="72.75" customHeight="1" x14ac:dyDescent="0.25">
      <c r="A83" s="3">
        <v>801</v>
      </c>
      <c r="B83" s="138" t="s">
        <v>27</v>
      </c>
      <c r="C83" s="19" t="s">
        <v>201</v>
      </c>
      <c r="D83" s="138" t="s">
        <v>27</v>
      </c>
      <c r="E83" s="17" t="s">
        <v>50</v>
      </c>
      <c r="F83" s="128" t="s">
        <v>229</v>
      </c>
      <c r="G83" s="31">
        <v>0</v>
      </c>
      <c r="H83" s="31">
        <v>93.9</v>
      </c>
      <c r="I83" s="31">
        <v>95</v>
      </c>
      <c r="J83" s="31">
        <v>0</v>
      </c>
      <c r="K83" s="31">
        <v>0</v>
      </c>
      <c r="L83" s="31">
        <v>0</v>
      </c>
      <c r="M83" s="10"/>
      <c r="N83" s="10"/>
    </row>
    <row r="84" spans="1:14" s="4" customFormat="1" ht="54.6" customHeight="1" x14ac:dyDescent="0.25">
      <c r="A84" s="3">
        <v>805</v>
      </c>
      <c r="B84" s="138" t="s">
        <v>7</v>
      </c>
      <c r="C84" s="19" t="s">
        <v>201</v>
      </c>
      <c r="D84" s="138" t="s">
        <v>7</v>
      </c>
      <c r="E84" s="17" t="s">
        <v>29</v>
      </c>
      <c r="F84" s="128" t="s">
        <v>229</v>
      </c>
      <c r="G84" s="31">
        <v>170.9</v>
      </c>
      <c r="H84" s="31">
        <v>187.3</v>
      </c>
      <c r="I84" s="31">
        <v>215</v>
      </c>
      <c r="J84" s="31">
        <v>0</v>
      </c>
      <c r="K84" s="31">
        <v>0</v>
      </c>
      <c r="L84" s="31">
        <v>0</v>
      </c>
      <c r="M84" s="10"/>
      <c r="N84" s="10"/>
    </row>
    <row r="85" spans="1:14" s="4" customFormat="1" ht="60.75" customHeight="1" x14ac:dyDescent="0.25">
      <c r="A85" s="3"/>
      <c r="B85" s="100"/>
      <c r="C85" s="17" t="s">
        <v>202</v>
      </c>
      <c r="D85" s="125" t="s">
        <v>8</v>
      </c>
      <c r="E85" s="20"/>
      <c r="F85" s="128" t="s">
        <v>229</v>
      </c>
      <c r="G85" s="31">
        <f>G86+G91</f>
        <v>12314</v>
      </c>
      <c r="H85" s="31">
        <f t="shared" ref="H85:L85" si="28">H86+H91</f>
        <v>8155</v>
      </c>
      <c r="I85" s="31">
        <f t="shared" si="28"/>
        <v>11880</v>
      </c>
      <c r="J85" s="31">
        <f t="shared" si="28"/>
        <v>29803</v>
      </c>
      <c r="K85" s="31">
        <f t="shared" si="28"/>
        <v>9000</v>
      </c>
      <c r="L85" s="31">
        <f t="shared" si="28"/>
        <v>9200</v>
      </c>
      <c r="M85" s="10"/>
      <c r="N85" s="10"/>
    </row>
    <row r="86" spans="1:14" s="4" customFormat="1" ht="129" customHeight="1" x14ac:dyDescent="0.25">
      <c r="A86" s="3"/>
      <c r="B86" s="22" t="s">
        <v>37</v>
      </c>
      <c r="C86" s="43" t="s">
        <v>203</v>
      </c>
      <c r="D86" s="22" t="s">
        <v>37</v>
      </c>
      <c r="E86" s="20"/>
      <c r="F86" s="128" t="s">
        <v>229</v>
      </c>
      <c r="G86" s="31">
        <f>G88+G90</f>
        <v>2000</v>
      </c>
      <c r="H86" s="31">
        <f t="shared" ref="H86:L86" si="29">H88+H90</f>
        <v>291.79999999999995</v>
      </c>
      <c r="I86" s="31">
        <f>I88+I90</f>
        <v>300</v>
      </c>
      <c r="J86" s="31">
        <f t="shared" si="29"/>
        <v>21103</v>
      </c>
      <c r="K86" s="31">
        <f t="shared" si="29"/>
        <v>300</v>
      </c>
      <c r="L86" s="31">
        <f t="shared" si="29"/>
        <v>300</v>
      </c>
      <c r="M86" s="10"/>
      <c r="N86" s="10"/>
    </row>
    <row r="87" spans="1:14" s="4" customFormat="1" ht="144.6" customHeight="1" x14ac:dyDescent="0.25">
      <c r="A87" s="3"/>
      <c r="B87" s="42" t="s">
        <v>35</v>
      </c>
      <c r="C87" s="41" t="s">
        <v>204</v>
      </c>
      <c r="D87" s="42" t="s">
        <v>35</v>
      </c>
      <c r="E87" s="20"/>
      <c r="F87" s="128" t="s">
        <v>229</v>
      </c>
      <c r="G87" s="31">
        <f>G88+G89</f>
        <v>2000</v>
      </c>
      <c r="H87" s="31">
        <f t="shared" ref="H87:L87" si="30">H88+H89</f>
        <v>291.79999999999995</v>
      </c>
      <c r="I87" s="31">
        <f t="shared" si="30"/>
        <v>300</v>
      </c>
      <c r="J87" s="31">
        <f t="shared" si="30"/>
        <v>21103</v>
      </c>
      <c r="K87" s="31">
        <f t="shared" si="30"/>
        <v>300</v>
      </c>
      <c r="L87" s="31">
        <f t="shared" si="30"/>
        <v>300</v>
      </c>
      <c r="M87" s="10"/>
      <c r="N87" s="10"/>
    </row>
    <row r="88" spans="1:14" s="4" customFormat="1" ht="104.25" customHeight="1" x14ac:dyDescent="0.25">
      <c r="A88" s="3">
        <v>802</v>
      </c>
      <c r="B88" s="133" t="s">
        <v>33</v>
      </c>
      <c r="C88" s="27" t="s">
        <v>205</v>
      </c>
      <c r="D88" s="133" t="s">
        <v>33</v>
      </c>
      <c r="E88" s="37" t="s">
        <v>22</v>
      </c>
      <c r="F88" s="128" t="s">
        <v>229</v>
      </c>
      <c r="G88" s="31">
        <v>2000</v>
      </c>
      <c r="H88" s="31">
        <v>205.2</v>
      </c>
      <c r="I88" s="31">
        <v>300</v>
      </c>
      <c r="J88" s="31">
        <v>21103</v>
      </c>
      <c r="K88" s="31">
        <v>300</v>
      </c>
      <c r="L88" s="31">
        <v>300</v>
      </c>
      <c r="M88" s="10"/>
      <c r="N88" s="10"/>
    </row>
    <row r="89" spans="1:14" s="4" customFormat="1" ht="112.5" customHeight="1" x14ac:dyDescent="0.25">
      <c r="A89" s="3"/>
      <c r="B89" s="36" t="s">
        <v>36</v>
      </c>
      <c r="C89" s="256" t="s">
        <v>206</v>
      </c>
      <c r="D89" s="36" t="s">
        <v>36</v>
      </c>
      <c r="E89" s="14"/>
      <c r="F89" s="128" t="s">
        <v>229</v>
      </c>
      <c r="G89" s="31">
        <v>0</v>
      </c>
      <c r="H89" s="31">
        <v>86.6</v>
      </c>
      <c r="I89" s="31">
        <f t="shared" ref="I89:L89" si="31">I90</f>
        <v>0</v>
      </c>
      <c r="J89" s="31">
        <f t="shared" si="31"/>
        <v>0</v>
      </c>
      <c r="K89" s="31">
        <f t="shared" si="31"/>
        <v>0</v>
      </c>
      <c r="L89" s="31">
        <f t="shared" si="31"/>
        <v>0</v>
      </c>
      <c r="M89" s="10"/>
      <c r="N89" s="10"/>
    </row>
    <row r="90" spans="1:14" s="4" customFormat="1" ht="111.75" customHeight="1" x14ac:dyDescent="0.25">
      <c r="A90" s="3">
        <v>802</v>
      </c>
      <c r="B90" s="134" t="s">
        <v>34</v>
      </c>
      <c r="C90" s="255" t="s">
        <v>207</v>
      </c>
      <c r="D90" s="134" t="s">
        <v>34</v>
      </c>
      <c r="E90" s="37" t="s">
        <v>22</v>
      </c>
      <c r="F90" s="128" t="s">
        <v>229</v>
      </c>
      <c r="G90" s="31">
        <v>0</v>
      </c>
      <c r="H90" s="31">
        <v>86.6</v>
      </c>
      <c r="I90" s="31">
        <v>0</v>
      </c>
      <c r="J90" s="31">
        <v>0</v>
      </c>
      <c r="K90" s="31">
        <v>0</v>
      </c>
      <c r="L90" s="31">
        <v>0</v>
      </c>
      <c r="M90" s="10"/>
      <c r="N90" s="10"/>
    </row>
    <row r="91" spans="1:14" s="4" customFormat="1" ht="58.15" customHeight="1" x14ac:dyDescent="0.25">
      <c r="A91" s="3"/>
      <c r="B91" s="23" t="s">
        <v>46</v>
      </c>
      <c r="C91" s="25" t="s">
        <v>208</v>
      </c>
      <c r="D91" s="22" t="s">
        <v>46</v>
      </c>
      <c r="E91" s="17"/>
      <c r="F91" s="128" t="s">
        <v>229</v>
      </c>
      <c r="G91" s="31">
        <f>G92+G93+G95+G94</f>
        <v>10314</v>
      </c>
      <c r="H91" s="31">
        <f>H92+H93+H95+H94</f>
        <v>7863.2</v>
      </c>
      <c r="I91" s="31">
        <f>I92+I93+I95+I94</f>
        <v>11580</v>
      </c>
      <c r="J91" s="31">
        <f t="shared" ref="J91:L91" si="32">J92+J93+J95+J94</f>
        <v>8700</v>
      </c>
      <c r="K91" s="31">
        <f t="shared" si="32"/>
        <v>8700</v>
      </c>
      <c r="L91" s="31">
        <f t="shared" si="32"/>
        <v>8900</v>
      </c>
      <c r="M91" s="10"/>
      <c r="N91" s="10"/>
    </row>
    <row r="92" spans="1:14" s="4" customFormat="1" ht="81.599999999999994" customHeight="1" x14ac:dyDescent="0.25">
      <c r="A92" s="3">
        <v>802</v>
      </c>
      <c r="B92" s="133" t="s">
        <v>212</v>
      </c>
      <c r="C92" s="19" t="s">
        <v>209</v>
      </c>
      <c r="D92" s="133" t="s">
        <v>212</v>
      </c>
      <c r="E92" s="37" t="s">
        <v>22</v>
      </c>
      <c r="F92" s="128" t="s">
        <v>229</v>
      </c>
      <c r="G92" s="31">
        <v>3070.5</v>
      </c>
      <c r="H92" s="31">
        <v>1690.2</v>
      </c>
      <c r="I92" s="31">
        <v>3000</v>
      </c>
      <c r="J92" s="31">
        <v>3000</v>
      </c>
      <c r="K92" s="31">
        <v>3000</v>
      </c>
      <c r="L92" s="31">
        <v>3000</v>
      </c>
      <c r="M92" s="10"/>
      <c r="N92" s="10"/>
    </row>
    <row r="93" spans="1:14" s="4" customFormat="1" ht="84" customHeight="1" x14ac:dyDescent="0.25">
      <c r="A93" s="3">
        <v>802</v>
      </c>
      <c r="B93" s="133" t="s">
        <v>213</v>
      </c>
      <c r="C93" s="199" t="s">
        <v>210</v>
      </c>
      <c r="D93" s="133" t="s">
        <v>315</v>
      </c>
      <c r="E93" s="37" t="s">
        <v>22</v>
      </c>
      <c r="F93" s="128" t="s">
        <v>229</v>
      </c>
      <c r="G93" s="31">
        <v>3495.5</v>
      </c>
      <c r="H93" s="31">
        <v>1809.5</v>
      </c>
      <c r="I93" s="31">
        <v>3580</v>
      </c>
      <c r="J93" s="31">
        <v>2300</v>
      </c>
      <c r="K93" s="31">
        <v>2300</v>
      </c>
      <c r="L93" s="31">
        <v>2300</v>
      </c>
      <c r="M93" s="10"/>
      <c r="N93" s="10"/>
    </row>
    <row r="94" spans="1:14" s="4" customFormat="1" ht="44.25" customHeight="1" x14ac:dyDescent="0.2">
      <c r="A94" s="3">
        <v>837</v>
      </c>
      <c r="B94" s="200" t="s">
        <v>213</v>
      </c>
      <c r="C94" s="19" t="s">
        <v>356</v>
      </c>
      <c r="D94" s="200" t="s">
        <v>213</v>
      </c>
      <c r="E94" s="37"/>
      <c r="F94" s="128" t="s">
        <v>229</v>
      </c>
      <c r="G94" s="31">
        <v>14</v>
      </c>
      <c r="H94" s="31">
        <v>26.6</v>
      </c>
      <c r="I94" s="31">
        <v>0</v>
      </c>
      <c r="J94" s="31">
        <v>0</v>
      </c>
      <c r="K94" s="31">
        <v>0</v>
      </c>
      <c r="L94" s="31">
        <v>0</v>
      </c>
      <c r="M94" s="10"/>
      <c r="N94" s="10"/>
    </row>
    <row r="95" spans="1:14" s="4" customFormat="1" ht="114.6" customHeight="1" x14ac:dyDescent="0.25">
      <c r="A95" s="3"/>
      <c r="B95" s="22" t="s">
        <v>47</v>
      </c>
      <c r="C95" s="33" t="s">
        <v>211</v>
      </c>
      <c r="D95" s="22" t="s">
        <v>47</v>
      </c>
      <c r="E95" s="14"/>
      <c r="F95" s="128" t="s">
        <v>229</v>
      </c>
      <c r="G95" s="31">
        <f>G96</f>
        <v>3734</v>
      </c>
      <c r="H95" s="31">
        <f t="shared" ref="H95:L95" si="33">H96</f>
        <v>4336.8999999999996</v>
      </c>
      <c r="I95" s="31">
        <f t="shared" si="33"/>
        <v>5000</v>
      </c>
      <c r="J95" s="31">
        <f t="shared" si="33"/>
        <v>3400</v>
      </c>
      <c r="K95" s="31">
        <f t="shared" si="33"/>
        <v>3400</v>
      </c>
      <c r="L95" s="31">
        <f t="shared" si="33"/>
        <v>3600</v>
      </c>
      <c r="M95" s="10"/>
      <c r="N95" s="10"/>
    </row>
    <row r="96" spans="1:14" s="4" customFormat="1" ht="81" customHeight="1" x14ac:dyDescent="0.25">
      <c r="A96" s="3">
        <v>802</v>
      </c>
      <c r="B96" s="198" t="s">
        <v>341</v>
      </c>
      <c r="C96" s="199" t="s">
        <v>342</v>
      </c>
      <c r="D96" s="198" t="s">
        <v>341</v>
      </c>
      <c r="E96" s="37" t="s">
        <v>22</v>
      </c>
      <c r="F96" s="128" t="s">
        <v>229</v>
      </c>
      <c r="G96" s="31">
        <v>3734</v>
      </c>
      <c r="H96" s="31">
        <v>4336.8999999999996</v>
      </c>
      <c r="I96" s="31">
        <v>5000</v>
      </c>
      <c r="J96" s="31">
        <v>3400</v>
      </c>
      <c r="K96" s="31">
        <v>3400</v>
      </c>
      <c r="L96" s="31">
        <v>3600</v>
      </c>
      <c r="M96" s="10"/>
      <c r="N96" s="10"/>
    </row>
    <row r="97" spans="1:14" s="4" customFormat="1" ht="40.9" customHeight="1" x14ac:dyDescent="0.25">
      <c r="A97" s="3"/>
      <c r="B97" s="32"/>
      <c r="C97" s="33" t="s">
        <v>214</v>
      </c>
      <c r="D97" s="117" t="s">
        <v>9</v>
      </c>
      <c r="E97" s="20"/>
      <c r="F97" s="128" t="s">
        <v>229</v>
      </c>
      <c r="G97" s="31">
        <f>G99+G101+G106+G113+G115+G118+G121+G127+G132+G143</f>
        <v>2500</v>
      </c>
      <c r="H97" s="31">
        <f t="shared" ref="H97:L97" si="34">H99+H101+H106+H113+H115+H118+H121+H127+H132+H143</f>
        <v>2479.4000000000005</v>
      </c>
      <c r="I97" s="31">
        <f t="shared" si="34"/>
        <v>2600</v>
      </c>
      <c r="J97" s="31">
        <f t="shared" si="34"/>
        <v>1500</v>
      </c>
      <c r="K97" s="31">
        <f t="shared" si="34"/>
        <v>1500</v>
      </c>
      <c r="L97" s="31">
        <f t="shared" si="34"/>
        <v>1200</v>
      </c>
      <c r="M97" s="10"/>
      <c r="N97" s="10"/>
    </row>
    <row r="98" spans="1:14" s="4" customFormat="1" ht="77.25" customHeight="1" x14ac:dyDescent="0.25">
      <c r="A98" s="3"/>
      <c r="B98" s="225" t="s">
        <v>357</v>
      </c>
      <c r="C98" s="201"/>
      <c r="D98" s="203" t="s">
        <v>357</v>
      </c>
      <c r="E98" s="201"/>
      <c r="F98" s="201"/>
      <c r="G98" s="201"/>
      <c r="H98" s="201"/>
      <c r="I98" s="201"/>
      <c r="J98" s="201"/>
      <c r="K98" s="201"/>
      <c r="L98" s="201"/>
      <c r="M98" s="10"/>
      <c r="N98" s="10"/>
    </row>
    <row r="99" spans="1:14" s="4" customFormat="1" ht="97.5" customHeight="1" thickBot="1" x14ac:dyDescent="0.3">
      <c r="A99" s="3"/>
      <c r="B99" s="225" t="s">
        <v>358</v>
      </c>
      <c r="C99" s="201"/>
      <c r="D99" s="203" t="s">
        <v>358</v>
      </c>
      <c r="E99" s="201"/>
      <c r="F99" s="201"/>
      <c r="G99" s="207">
        <v>0.2</v>
      </c>
      <c r="H99" s="207">
        <f t="shared" ref="H99:L99" si="35">H100</f>
        <v>1.1000000000000001</v>
      </c>
      <c r="I99" s="207">
        <f t="shared" si="35"/>
        <v>0.3</v>
      </c>
      <c r="J99" s="207">
        <f t="shared" si="35"/>
        <v>2</v>
      </c>
      <c r="K99" s="207">
        <f t="shared" si="35"/>
        <v>2</v>
      </c>
      <c r="L99" s="207">
        <f t="shared" si="35"/>
        <v>2</v>
      </c>
      <c r="M99" s="10"/>
      <c r="N99" s="10"/>
    </row>
    <row r="100" spans="1:14" s="4" customFormat="1" ht="66" customHeight="1" thickBot="1" x14ac:dyDescent="0.3">
      <c r="A100" s="3">
        <v>920</v>
      </c>
      <c r="B100" s="205" t="s">
        <v>359</v>
      </c>
      <c r="C100" s="209" t="s">
        <v>361</v>
      </c>
      <c r="D100" s="204" t="s">
        <v>132</v>
      </c>
      <c r="E100" s="206" t="s">
        <v>360</v>
      </c>
      <c r="F100" s="128" t="s">
        <v>229</v>
      </c>
      <c r="G100" s="21">
        <v>0.3</v>
      </c>
      <c r="H100" s="21">
        <v>1.1000000000000001</v>
      </c>
      <c r="I100" s="21">
        <v>0.3</v>
      </c>
      <c r="J100" s="21">
        <v>2</v>
      </c>
      <c r="K100" s="21">
        <v>2</v>
      </c>
      <c r="L100" s="21">
        <v>2</v>
      </c>
      <c r="M100" s="10"/>
      <c r="N100" s="10"/>
    </row>
    <row r="101" spans="1:14" s="4" customFormat="1" ht="88.15" customHeight="1" x14ac:dyDescent="0.25">
      <c r="A101" s="3"/>
      <c r="B101" s="210" t="s">
        <v>362</v>
      </c>
      <c r="C101" s="214"/>
      <c r="D101" s="216" t="s">
        <v>362</v>
      </c>
      <c r="E101" s="214"/>
      <c r="F101" s="128" t="s">
        <v>229</v>
      </c>
      <c r="G101" s="215">
        <f>G102+G103+G104+G105</f>
        <v>5.8</v>
      </c>
      <c r="H101" s="215">
        <f t="shared" ref="H101:L101" si="36">H102+H103+H104+H105</f>
        <v>23.8</v>
      </c>
      <c r="I101" s="215">
        <v>24</v>
      </c>
      <c r="J101" s="215">
        <f t="shared" si="36"/>
        <v>27</v>
      </c>
      <c r="K101" s="215">
        <f t="shared" si="36"/>
        <v>27</v>
      </c>
      <c r="L101" s="215">
        <f t="shared" si="36"/>
        <v>27</v>
      </c>
      <c r="M101" s="10"/>
      <c r="N101" s="10"/>
    </row>
    <row r="102" spans="1:14" s="4" customFormat="1" ht="73.900000000000006" customHeight="1" x14ac:dyDescent="0.25">
      <c r="A102" s="3">
        <v>920</v>
      </c>
      <c r="B102" s="212" t="s">
        <v>363</v>
      </c>
      <c r="C102" s="228" t="s">
        <v>412</v>
      </c>
      <c r="D102" s="212" t="s">
        <v>363</v>
      </c>
      <c r="E102" s="217" t="s">
        <v>360</v>
      </c>
      <c r="F102" s="128" t="s">
        <v>229</v>
      </c>
      <c r="G102" s="21">
        <v>0.5</v>
      </c>
      <c r="H102" s="21">
        <v>0.5</v>
      </c>
      <c r="I102" s="21">
        <v>0.5</v>
      </c>
      <c r="J102" s="21">
        <v>2</v>
      </c>
      <c r="K102" s="21">
        <v>2</v>
      </c>
      <c r="L102" s="21">
        <v>2</v>
      </c>
      <c r="M102" s="10"/>
      <c r="N102" s="10"/>
    </row>
    <row r="103" spans="1:14" s="4" customFormat="1" ht="73.900000000000006" customHeight="1" x14ac:dyDescent="0.25">
      <c r="A103" s="3">
        <v>920</v>
      </c>
      <c r="B103" s="212" t="s">
        <v>363</v>
      </c>
      <c r="C103" s="226" t="s">
        <v>413</v>
      </c>
      <c r="D103" s="212" t="s">
        <v>363</v>
      </c>
      <c r="E103" s="217" t="s">
        <v>360</v>
      </c>
      <c r="F103" s="128" t="s">
        <v>229</v>
      </c>
      <c r="G103" s="211">
        <v>0.8</v>
      </c>
      <c r="H103" s="211">
        <v>0.8</v>
      </c>
      <c r="I103" s="211">
        <v>1</v>
      </c>
      <c r="J103" s="211">
        <v>0</v>
      </c>
      <c r="K103" s="211">
        <v>0</v>
      </c>
      <c r="L103" s="211">
        <v>0</v>
      </c>
      <c r="M103" s="10"/>
      <c r="N103" s="10"/>
    </row>
    <row r="104" spans="1:14" s="4" customFormat="1" ht="73.900000000000006" customHeight="1" x14ac:dyDescent="0.25">
      <c r="A104" s="3">
        <v>962</v>
      </c>
      <c r="B104" s="212" t="s">
        <v>363</v>
      </c>
      <c r="C104" s="226" t="s">
        <v>414</v>
      </c>
      <c r="D104" s="212" t="s">
        <v>363</v>
      </c>
      <c r="E104" s="217" t="s">
        <v>365</v>
      </c>
      <c r="F104" s="128" t="s">
        <v>229</v>
      </c>
      <c r="G104" s="211">
        <v>2</v>
      </c>
      <c r="H104" s="211">
        <v>10</v>
      </c>
      <c r="I104" s="211">
        <v>10</v>
      </c>
      <c r="J104" s="211">
        <v>10</v>
      </c>
      <c r="K104" s="211">
        <v>10</v>
      </c>
      <c r="L104" s="211">
        <v>10</v>
      </c>
      <c r="M104" s="10"/>
      <c r="N104" s="10"/>
    </row>
    <row r="105" spans="1:14" s="4" customFormat="1" ht="92.25" customHeight="1" x14ac:dyDescent="0.25">
      <c r="A105" s="3">
        <v>962</v>
      </c>
      <c r="B105" s="212" t="s">
        <v>364</v>
      </c>
      <c r="C105" s="226" t="s">
        <v>415</v>
      </c>
      <c r="D105" s="212" t="s">
        <v>364</v>
      </c>
      <c r="E105" s="217" t="s">
        <v>365</v>
      </c>
      <c r="F105" s="128" t="s">
        <v>229</v>
      </c>
      <c r="G105" s="211">
        <v>2.5</v>
      </c>
      <c r="H105" s="211">
        <v>12.5</v>
      </c>
      <c r="I105" s="211">
        <v>13</v>
      </c>
      <c r="J105" s="211">
        <v>15</v>
      </c>
      <c r="K105" s="211">
        <v>15</v>
      </c>
      <c r="L105" s="211">
        <v>15</v>
      </c>
      <c r="M105" s="10"/>
      <c r="N105" s="10"/>
    </row>
    <row r="106" spans="1:14" s="4" customFormat="1" ht="66" customHeight="1" x14ac:dyDescent="0.25">
      <c r="A106" s="3"/>
      <c r="B106" s="218" t="s">
        <v>366</v>
      </c>
      <c r="C106" s="201"/>
      <c r="D106" s="218" t="s">
        <v>366</v>
      </c>
      <c r="E106" s="201"/>
      <c r="F106" s="201"/>
      <c r="G106" s="224">
        <f>G107+G108+G109+G110+G111+G112</f>
        <v>243.7</v>
      </c>
      <c r="H106" s="224">
        <f t="shared" ref="H106:I106" si="37">H107+H108+H109+H110</f>
        <v>54</v>
      </c>
      <c r="I106" s="224">
        <f t="shared" si="37"/>
        <v>58</v>
      </c>
      <c r="J106" s="224">
        <f t="shared" ref="J106" si="38">J107+J108+J109+J110</f>
        <v>68</v>
      </c>
      <c r="K106" s="224">
        <f t="shared" ref="K106" si="39">K107+K108+K109+K110</f>
        <v>68</v>
      </c>
      <c r="L106" s="224">
        <f t="shared" ref="L106" si="40">L107+L108+L109+L110</f>
        <v>68</v>
      </c>
      <c r="M106" s="10"/>
      <c r="N106" s="10"/>
    </row>
    <row r="107" spans="1:14" s="4" customFormat="1" ht="66" customHeight="1" x14ac:dyDescent="0.25">
      <c r="A107" s="219">
        <v>920</v>
      </c>
      <c r="B107" s="221" t="s">
        <v>367</v>
      </c>
      <c r="C107" s="213" t="s">
        <v>370</v>
      </c>
      <c r="D107" s="221" t="s">
        <v>367</v>
      </c>
      <c r="E107" s="217" t="s">
        <v>360</v>
      </c>
      <c r="F107" s="128" t="s">
        <v>229</v>
      </c>
      <c r="G107" s="222">
        <v>3.5</v>
      </c>
      <c r="H107" s="222">
        <v>3.5</v>
      </c>
      <c r="I107" s="222">
        <v>4</v>
      </c>
      <c r="J107" s="222">
        <v>3</v>
      </c>
      <c r="K107" s="222">
        <v>3</v>
      </c>
      <c r="L107" s="222">
        <v>3</v>
      </c>
      <c r="M107" s="10"/>
      <c r="N107" s="10"/>
    </row>
    <row r="108" spans="1:14" s="4" customFormat="1" ht="66" customHeight="1" x14ac:dyDescent="0.25">
      <c r="A108" s="219">
        <v>962</v>
      </c>
      <c r="B108" s="221" t="s">
        <v>368</v>
      </c>
      <c r="C108" s="213" t="s">
        <v>371</v>
      </c>
      <c r="D108" s="221" t="s">
        <v>368</v>
      </c>
      <c r="E108" s="217" t="s">
        <v>365</v>
      </c>
      <c r="F108" s="128" t="s">
        <v>229</v>
      </c>
      <c r="G108" s="222">
        <v>5</v>
      </c>
      <c r="H108" s="222">
        <v>5</v>
      </c>
      <c r="I108" s="222">
        <v>5</v>
      </c>
      <c r="J108" s="222">
        <v>5</v>
      </c>
      <c r="K108" s="222">
        <v>5</v>
      </c>
      <c r="L108" s="222">
        <v>5</v>
      </c>
      <c r="M108" s="10"/>
      <c r="N108" s="10"/>
    </row>
    <row r="109" spans="1:14" s="4" customFormat="1" ht="66" customHeight="1" x14ac:dyDescent="0.25">
      <c r="A109" s="3">
        <v>962</v>
      </c>
      <c r="B109" s="221" t="s">
        <v>367</v>
      </c>
      <c r="C109" s="213" t="s">
        <v>372</v>
      </c>
      <c r="D109" s="221" t="s">
        <v>367</v>
      </c>
      <c r="E109" s="227" t="s">
        <v>365</v>
      </c>
      <c r="F109" s="128" t="s">
        <v>229</v>
      </c>
      <c r="G109" s="222">
        <v>5.5</v>
      </c>
      <c r="H109" s="222">
        <v>5.5</v>
      </c>
      <c r="I109" s="222">
        <v>6</v>
      </c>
      <c r="J109" s="222">
        <v>10</v>
      </c>
      <c r="K109" s="222">
        <v>10</v>
      </c>
      <c r="L109" s="222">
        <v>10</v>
      </c>
      <c r="M109" s="10"/>
      <c r="N109" s="10"/>
    </row>
    <row r="110" spans="1:14" s="4" customFormat="1" ht="66" customHeight="1" x14ac:dyDescent="0.25">
      <c r="A110" s="3">
        <v>802</v>
      </c>
      <c r="B110" s="221" t="s">
        <v>369</v>
      </c>
      <c r="C110" s="213" t="s">
        <v>373</v>
      </c>
      <c r="D110" s="221" t="s">
        <v>369</v>
      </c>
      <c r="E110" s="60" t="s">
        <v>374</v>
      </c>
      <c r="F110" s="128" t="s">
        <v>229</v>
      </c>
      <c r="G110" s="222">
        <v>41</v>
      </c>
      <c r="H110" s="222">
        <v>40</v>
      </c>
      <c r="I110" s="222">
        <v>43</v>
      </c>
      <c r="J110" s="235">
        <v>50</v>
      </c>
      <c r="K110" s="235">
        <v>50</v>
      </c>
      <c r="L110" s="235">
        <v>50</v>
      </c>
      <c r="M110" s="10"/>
      <c r="N110" s="10"/>
    </row>
    <row r="111" spans="1:14" s="4" customFormat="1" ht="84" customHeight="1" x14ac:dyDescent="0.25">
      <c r="A111" s="220">
        <v>938</v>
      </c>
      <c r="B111" s="236" t="s">
        <v>420</v>
      </c>
      <c r="C111" s="213" t="s">
        <v>418</v>
      </c>
      <c r="D111" s="236" t="s">
        <v>420</v>
      </c>
      <c r="E111" s="231" t="s">
        <v>406</v>
      </c>
      <c r="F111" s="128" t="s">
        <v>229</v>
      </c>
      <c r="G111" s="222">
        <v>67.5</v>
      </c>
      <c r="H111" s="222">
        <v>0</v>
      </c>
      <c r="I111" s="222">
        <v>0</v>
      </c>
      <c r="J111" s="235">
        <v>10</v>
      </c>
      <c r="K111" s="235">
        <v>10</v>
      </c>
      <c r="L111" s="235">
        <v>10</v>
      </c>
      <c r="M111" s="10"/>
      <c r="N111" s="10"/>
    </row>
    <row r="112" spans="1:14" s="4" customFormat="1" ht="66" customHeight="1" x14ac:dyDescent="0.25">
      <c r="A112" s="220">
        <v>802</v>
      </c>
      <c r="B112" s="236" t="s">
        <v>421</v>
      </c>
      <c r="C112" s="213" t="s">
        <v>419</v>
      </c>
      <c r="D112" s="236" t="s">
        <v>421</v>
      </c>
      <c r="E112" s="60" t="s">
        <v>374</v>
      </c>
      <c r="F112" s="128" t="s">
        <v>229</v>
      </c>
      <c r="G112" s="222">
        <v>121.2</v>
      </c>
      <c r="H112" s="222">
        <v>0</v>
      </c>
      <c r="I112" s="222">
        <v>0</v>
      </c>
      <c r="J112" s="235">
        <v>30</v>
      </c>
      <c r="K112" s="235">
        <v>30</v>
      </c>
      <c r="L112" s="235">
        <v>30</v>
      </c>
      <c r="M112" s="10"/>
      <c r="N112" s="10"/>
    </row>
    <row r="113" spans="1:15" s="4" customFormat="1" ht="117" customHeight="1" x14ac:dyDescent="0.25">
      <c r="A113" s="220"/>
      <c r="B113" s="225" t="s">
        <v>375</v>
      </c>
      <c r="C113" s="201"/>
      <c r="D113" s="225" t="s">
        <v>375</v>
      </c>
      <c r="E113" s="201"/>
      <c r="F113" s="201"/>
      <c r="G113" s="237">
        <f>G114</f>
        <v>0</v>
      </c>
      <c r="H113" s="237">
        <f t="shared" ref="H113:L113" si="41">H114</f>
        <v>0.7</v>
      </c>
      <c r="I113" s="237">
        <f t="shared" si="41"/>
        <v>0.8</v>
      </c>
      <c r="J113" s="237">
        <f t="shared" si="41"/>
        <v>0</v>
      </c>
      <c r="K113" s="237">
        <f t="shared" si="41"/>
        <v>0</v>
      </c>
      <c r="L113" s="237">
        <f t="shared" si="41"/>
        <v>0</v>
      </c>
      <c r="M113" s="10"/>
      <c r="N113" s="10"/>
    </row>
    <row r="114" spans="1:15" s="4" customFormat="1" ht="85.5" customHeight="1" x14ac:dyDescent="0.25">
      <c r="A114" s="3">
        <v>962</v>
      </c>
      <c r="B114" s="133" t="s">
        <v>48</v>
      </c>
      <c r="C114" s="226" t="s">
        <v>376</v>
      </c>
      <c r="D114" s="133" t="s">
        <v>48</v>
      </c>
      <c r="E114" s="227" t="s">
        <v>365</v>
      </c>
      <c r="F114" s="128" t="s">
        <v>229</v>
      </c>
      <c r="G114" s="21">
        <v>0</v>
      </c>
      <c r="H114" s="21">
        <v>0.7</v>
      </c>
      <c r="I114" s="21">
        <v>0.8</v>
      </c>
      <c r="J114" s="21">
        <v>0</v>
      </c>
      <c r="K114" s="21">
        <v>0</v>
      </c>
      <c r="L114" s="31">
        <v>0</v>
      </c>
      <c r="M114" s="10"/>
      <c r="N114" s="10"/>
    </row>
    <row r="115" spans="1:15" s="4" customFormat="1" ht="80.25" customHeight="1" x14ac:dyDescent="0.25">
      <c r="A115" s="3"/>
      <c r="B115" s="225" t="s">
        <v>377</v>
      </c>
      <c r="C115" s="201"/>
      <c r="D115" s="223" t="s">
        <v>377</v>
      </c>
      <c r="E115" s="201"/>
      <c r="F115" s="201"/>
      <c r="G115" s="208">
        <f>G116+G117</f>
        <v>0.7</v>
      </c>
      <c r="H115" s="208">
        <f t="shared" ref="H115:L115" si="42">H116+H117</f>
        <v>0.7</v>
      </c>
      <c r="I115" s="208">
        <f t="shared" si="42"/>
        <v>0.8</v>
      </c>
      <c r="J115" s="208">
        <f t="shared" si="42"/>
        <v>2</v>
      </c>
      <c r="K115" s="208">
        <f t="shared" si="42"/>
        <v>2</v>
      </c>
      <c r="L115" s="208">
        <f t="shared" si="42"/>
        <v>2</v>
      </c>
      <c r="M115" s="201"/>
      <c r="N115" s="201"/>
      <c r="O115" s="202"/>
    </row>
    <row r="116" spans="1:15" s="4" customFormat="1" ht="82.9" customHeight="1" x14ac:dyDescent="0.25">
      <c r="A116" s="3">
        <v>962</v>
      </c>
      <c r="B116" s="221" t="s">
        <v>378</v>
      </c>
      <c r="C116" s="228" t="s">
        <v>379</v>
      </c>
      <c r="D116" s="221" t="s">
        <v>378</v>
      </c>
      <c r="E116" s="227" t="s">
        <v>365</v>
      </c>
      <c r="F116" s="128" t="s">
        <v>229</v>
      </c>
      <c r="G116" s="31">
        <v>0.2</v>
      </c>
      <c r="H116" s="31">
        <v>0.2</v>
      </c>
      <c r="I116" s="31">
        <v>0.3</v>
      </c>
      <c r="J116" s="31">
        <v>0</v>
      </c>
      <c r="K116" s="31">
        <v>0</v>
      </c>
      <c r="L116" s="31">
        <v>0</v>
      </c>
      <c r="M116" s="10"/>
      <c r="N116" s="10"/>
    </row>
    <row r="117" spans="1:15" s="4" customFormat="1" ht="82.9" customHeight="1" x14ac:dyDescent="0.25">
      <c r="A117" s="3">
        <v>962</v>
      </c>
      <c r="B117" s="221" t="s">
        <v>378</v>
      </c>
      <c r="C117" s="228" t="s">
        <v>380</v>
      </c>
      <c r="D117" s="221" t="s">
        <v>378</v>
      </c>
      <c r="E117" s="227" t="s">
        <v>365</v>
      </c>
      <c r="F117" s="128" t="s">
        <v>229</v>
      </c>
      <c r="G117" s="31">
        <v>0.5</v>
      </c>
      <c r="H117" s="31">
        <v>0.5</v>
      </c>
      <c r="I117" s="31">
        <v>0.5</v>
      </c>
      <c r="J117" s="31">
        <v>2</v>
      </c>
      <c r="K117" s="31">
        <v>2</v>
      </c>
      <c r="L117" s="31">
        <v>2</v>
      </c>
      <c r="M117" s="10"/>
      <c r="N117" s="10"/>
    </row>
    <row r="118" spans="1:15" s="4" customFormat="1" ht="82.9" customHeight="1" x14ac:dyDescent="0.25">
      <c r="A118" s="3"/>
      <c r="B118" s="225" t="s">
        <v>381</v>
      </c>
      <c r="C118" s="201"/>
      <c r="D118" s="225" t="s">
        <v>381</v>
      </c>
      <c r="E118" s="201"/>
      <c r="F118" s="201"/>
      <c r="G118" s="208">
        <f>G119+G120</f>
        <v>1.5</v>
      </c>
      <c r="H118" s="208">
        <f t="shared" ref="H118:L118" si="43">H119+H120</f>
        <v>1.5</v>
      </c>
      <c r="I118" s="208">
        <f t="shared" si="43"/>
        <v>2</v>
      </c>
      <c r="J118" s="208">
        <f t="shared" si="43"/>
        <v>4</v>
      </c>
      <c r="K118" s="208">
        <f t="shared" si="43"/>
        <v>4</v>
      </c>
      <c r="L118" s="208">
        <f t="shared" si="43"/>
        <v>4</v>
      </c>
      <c r="M118" s="201"/>
      <c r="N118" s="201"/>
      <c r="O118" s="202"/>
    </row>
    <row r="119" spans="1:15" s="4" customFormat="1" ht="82.9" customHeight="1" x14ac:dyDescent="0.25">
      <c r="A119" s="3">
        <v>962</v>
      </c>
      <c r="B119" s="221" t="s">
        <v>382</v>
      </c>
      <c r="C119" s="228" t="s">
        <v>384</v>
      </c>
      <c r="D119" s="221" t="s">
        <v>382</v>
      </c>
      <c r="E119" s="227" t="s">
        <v>365</v>
      </c>
      <c r="F119" s="128" t="s">
        <v>229</v>
      </c>
      <c r="G119" s="31">
        <v>1.5</v>
      </c>
      <c r="H119" s="31">
        <v>1.5</v>
      </c>
      <c r="I119" s="31">
        <v>2</v>
      </c>
      <c r="J119" s="31">
        <v>2</v>
      </c>
      <c r="K119" s="31">
        <v>2</v>
      </c>
      <c r="L119" s="31">
        <v>2</v>
      </c>
      <c r="M119" s="10"/>
      <c r="N119" s="10"/>
    </row>
    <row r="120" spans="1:15" s="4" customFormat="1" ht="82.9" customHeight="1" x14ac:dyDescent="0.25">
      <c r="A120" s="3">
        <v>962</v>
      </c>
      <c r="B120" s="221" t="s">
        <v>383</v>
      </c>
      <c r="C120" s="228" t="s">
        <v>385</v>
      </c>
      <c r="D120" s="221" t="s">
        <v>383</v>
      </c>
      <c r="E120" s="227" t="s">
        <v>365</v>
      </c>
      <c r="F120" s="128" t="s">
        <v>229</v>
      </c>
      <c r="G120" s="68">
        <v>0</v>
      </c>
      <c r="H120" s="68">
        <v>0</v>
      </c>
      <c r="I120" s="68">
        <v>0</v>
      </c>
      <c r="J120" s="68">
        <v>2</v>
      </c>
      <c r="K120" s="68">
        <v>2</v>
      </c>
      <c r="L120" s="68">
        <v>2</v>
      </c>
      <c r="M120" s="10"/>
      <c r="N120" s="10"/>
    </row>
    <row r="121" spans="1:15" s="4" customFormat="1" ht="83.25" customHeight="1" x14ac:dyDescent="0.25">
      <c r="A121" s="3"/>
      <c r="B121" s="225" t="s">
        <v>386</v>
      </c>
      <c r="C121" s="201"/>
      <c r="D121" s="225" t="s">
        <v>386</v>
      </c>
      <c r="E121" s="201"/>
      <c r="F121" s="201"/>
      <c r="G121" s="208">
        <v>3.1</v>
      </c>
      <c r="H121" s="208">
        <f t="shared" ref="H121" si="44">H122+H123+H124+H125+H126</f>
        <v>6.2</v>
      </c>
      <c r="I121" s="208">
        <v>6.5</v>
      </c>
      <c r="J121" s="208">
        <v>10</v>
      </c>
      <c r="K121" s="208">
        <v>10</v>
      </c>
      <c r="L121" s="208">
        <v>10</v>
      </c>
      <c r="M121" s="201"/>
      <c r="N121" s="201"/>
      <c r="O121" s="202"/>
    </row>
    <row r="122" spans="1:15" s="4" customFormat="1" ht="65.25" customHeight="1" x14ac:dyDescent="0.25">
      <c r="A122" s="3">
        <v>920</v>
      </c>
      <c r="B122" s="221" t="s">
        <v>394</v>
      </c>
      <c r="C122" s="228" t="s">
        <v>391</v>
      </c>
      <c r="D122" s="221" t="s">
        <v>394</v>
      </c>
      <c r="E122" s="217" t="s">
        <v>360</v>
      </c>
      <c r="F122" s="128" t="s">
        <v>229</v>
      </c>
      <c r="G122" s="21">
        <v>1.2</v>
      </c>
      <c r="H122" s="21">
        <v>2.7</v>
      </c>
      <c r="I122" s="21">
        <v>3</v>
      </c>
      <c r="J122" s="21">
        <v>5</v>
      </c>
      <c r="K122" s="21">
        <v>5</v>
      </c>
      <c r="L122" s="21">
        <v>5</v>
      </c>
      <c r="M122" s="10"/>
      <c r="N122" s="10"/>
    </row>
    <row r="123" spans="1:15" s="4" customFormat="1" ht="70.5" customHeight="1" x14ac:dyDescent="0.25">
      <c r="A123" s="3">
        <v>920</v>
      </c>
      <c r="B123" s="221" t="s">
        <v>388</v>
      </c>
      <c r="C123" s="228" t="s">
        <v>393</v>
      </c>
      <c r="D123" s="221" t="s">
        <v>388</v>
      </c>
      <c r="E123" s="217" t="s">
        <v>360</v>
      </c>
      <c r="F123" s="128" t="s">
        <v>229</v>
      </c>
      <c r="G123" s="31">
        <v>0.3</v>
      </c>
      <c r="H123" s="31">
        <v>0.3</v>
      </c>
      <c r="I123" s="31">
        <v>0.3</v>
      </c>
      <c r="J123" s="31">
        <v>2</v>
      </c>
      <c r="K123" s="31">
        <v>2</v>
      </c>
      <c r="L123" s="31">
        <v>2</v>
      </c>
      <c r="M123" s="10"/>
      <c r="N123" s="10"/>
    </row>
    <row r="124" spans="1:15" s="4" customFormat="1" ht="63.75" customHeight="1" x14ac:dyDescent="0.25">
      <c r="A124" s="3">
        <v>962</v>
      </c>
      <c r="B124" s="221" t="s">
        <v>389</v>
      </c>
      <c r="C124" s="228" t="s">
        <v>390</v>
      </c>
      <c r="D124" s="221" t="s">
        <v>389</v>
      </c>
      <c r="E124" s="227" t="s">
        <v>365</v>
      </c>
      <c r="F124" s="128" t="s">
        <v>229</v>
      </c>
      <c r="G124" s="31">
        <v>1.7</v>
      </c>
      <c r="H124" s="31">
        <v>1.7</v>
      </c>
      <c r="I124" s="31">
        <v>2</v>
      </c>
      <c r="J124" s="31">
        <v>3</v>
      </c>
      <c r="K124" s="31">
        <v>3</v>
      </c>
      <c r="L124" s="31">
        <v>3</v>
      </c>
      <c r="M124" s="10"/>
      <c r="N124" s="10"/>
    </row>
    <row r="125" spans="1:15" s="4" customFormat="1" ht="73.5" customHeight="1" x14ac:dyDescent="0.25">
      <c r="A125" s="3">
        <v>962</v>
      </c>
      <c r="B125" s="221" t="s">
        <v>387</v>
      </c>
      <c r="C125" s="228" t="s">
        <v>391</v>
      </c>
      <c r="D125" s="221" t="s">
        <v>387</v>
      </c>
      <c r="E125" s="227" t="s">
        <v>365</v>
      </c>
      <c r="F125" s="128" t="s">
        <v>229</v>
      </c>
      <c r="G125" s="31">
        <v>0</v>
      </c>
      <c r="H125" s="31">
        <v>0</v>
      </c>
      <c r="I125" s="31">
        <v>0</v>
      </c>
      <c r="J125" s="31">
        <v>3</v>
      </c>
      <c r="K125" s="31">
        <v>3</v>
      </c>
      <c r="L125" s="31">
        <v>3</v>
      </c>
      <c r="M125" s="10"/>
      <c r="N125" s="10"/>
    </row>
    <row r="126" spans="1:15" s="4" customFormat="1" ht="69" customHeight="1" x14ac:dyDescent="0.25">
      <c r="A126" s="3">
        <v>962</v>
      </c>
      <c r="B126" s="221" t="s">
        <v>388</v>
      </c>
      <c r="C126" s="228" t="s">
        <v>392</v>
      </c>
      <c r="D126" s="221" t="s">
        <v>388</v>
      </c>
      <c r="E126" s="227" t="s">
        <v>365</v>
      </c>
      <c r="F126" s="128" t="s">
        <v>229</v>
      </c>
      <c r="G126" s="31">
        <v>0</v>
      </c>
      <c r="H126" s="31">
        <v>1.5</v>
      </c>
      <c r="I126" s="31">
        <v>1.5</v>
      </c>
      <c r="J126" s="31">
        <v>3</v>
      </c>
      <c r="K126" s="31">
        <v>3</v>
      </c>
      <c r="L126" s="31">
        <v>3</v>
      </c>
      <c r="M126" s="10"/>
      <c r="N126" s="10"/>
    </row>
    <row r="127" spans="1:15" s="4" customFormat="1" ht="61.5" customHeight="1" x14ac:dyDescent="0.25">
      <c r="A127" s="3"/>
      <c r="B127" s="225" t="s">
        <v>395</v>
      </c>
      <c r="C127" s="201"/>
      <c r="D127" s="225" t="s">
        <v>395</v>
      </c>
      <c r="E127" s="201"/>
      <c r="F127" s="201"/>
      <c r="G127" s="208">
        <f>G128+G129+G130+G131</f>
        <v>1722.9</v>
      </c>
      <c r="H127" s="208">
        <f t="shared" ref="H127:L127" si="45">H128+H129+H130+H131</f>
        <v>1635.4</v>
      </c>
      <c r="I127" s="208">
        <f t="shared" si="45"/>
        <v>1670.4</v>
      </c>
      <c r="J127" s="208">
        <f t="shared" si="45"/>
        <v>872</v>
      </c>
      <c r="K127" s="208">
        <f t="shared" si="45"/>
        <v>872</v>
      </c>
      <c r="L127" s="208">
        <f t="shared" si="45"/>
        <v>882</v>
      </c>
      <c r="M127" s="201"/>
      <c r="N127" s="201"/>
      <c r="O127" s="202"/>
    </row>
    <row r="128" spans="1:15" s="4" customFormat="1" ht="70.900000000000006" customHeight="1" x14ac:dyDescent="0.25">
      <c r="A128" s="3">
        <v>800</v>
      </c>
      <c r="B128" s="221" t="s">
        <v>396</v>
      </c>
      <c r="C128" s="228" t="s">
        <v>397</v>
      </c>
      <c r="D128" s="221" t="s">
        <v>396</v>
      </c>
      <c r="E128" s="17" t="s">
        <v>32</v>
      </c>
      <c r="F128" s="128" t="s">
        <v>229</v>
      </c>
      <c r="G128" s="68">
        <v>1661.5</v>
      </c>
      <c r="H128" s="68">
        <v>1635</v>
      </c>
      <c r="I128" s="68">
        <v>1670</v>
      </c>
      <c r="J128" s="68">
        <v>840</v>
      </c>
      <c r="K128" s="68">
        <v>840</v>
      </c>
      <c r="L128" s="68">
        <v>850</v>
      </c>
      <c r="M128" s="10"/>
      <c r="N128" s="10"/>
    </row>
    <row r="129" spans="1:15" s="4" customFormat="1" ht="65.25" customHeight="1" x14ac:dyDescent="0.25">
      <c r="A129" s="3">
        <v>802</v>
      </c>
      <c r="B129" s="221" t="s">
        <v>396</v>
      </c>
      <c r="C129" s="228" t="s">
        <v>397</v>
      </c>
      <c r="D129" s="221" t="s">
        <v>396</v>
      </c>
      <c r="E129" s="17" t="s">
        <v>22</v>
      </c>
      <c r="F129" s="128" t="s">
        <v>229</v>
      </c>
      <c r="G129" s="68">
        <v>0.4</v>
      </c>
      <c r="H129" s="68">
        <v>0.4</v>
      </c>
      <c r="I129" s="68">
        <v>0.4</v>
      </c>
      <c r="J129" s="68">
        <v>2</v>
      </c>
      <c r="K129" s="68">
        <v>2</v>
      </c>
      <c r="L129" s="68">
        <v>2</v>
      </c>
      <c r="M129" s="10"/>
      <c r="N129" s="10"/>
    </row>
    <row r="130" spans="1:15" s="4" customFormat="1" ht="65.25" customHeight="1" x14ac:dyDescent="0.25">
      <c r="A130" s="3">
        <v>800</v>
      </c>
      <c r="B130" s="236" t="s">
        <v>422</v>
      </c>
      <c r="C130" s="228" t="s">
        <v>416</v>
      </c>
      <c r="D130" s="236" t="s">
        <v>422</v>
      </c>
      <c r="E130" s="17" t="s">
        <v>32</v>
      </c>
      <c r="F130" s="128" t="s">
        <v>229</v>
      </c>
      <c r="G130" s="234">
        <v>29.4</v>
      </c>
      <c r="H130" s="234">
        <v>0</v>
      </c>
      <c r="I130" s="234">
        <v>0</v>
      </c>
      <c r="J130" s="234">
        <v>10</v>
      </c>
      <c r="K130" s="234">
        <v>10</v>
      </c>
      <c r="L130" s="234">
        <v>10</v>
      </c>
      <c r="M130" s="10"/>
      <c r="N130" s="10"/>
    </row>
    <row r="131" spans="1:15" s="4" customFormat="1" ht="65.25" customHeight="1" x14ac:dyDescent="0.25">
      <c r="A131" s="3">
        <v>800</v>
      </c>
      <c r="B131" s="236" t="s">
        <v>367</v>
      </c>
      <c r="C131" s="228" t="s">
        <v>417</v>
      </c>
      <c r="D131" s="236" t="s">
        <v>367</v>
      </c>
      <c r="E131" s="17" t="s">
        <v>32</v>
      </c>
      <c r="F131" s="128" t="s">
        <v>229</v>
      </c>
      <c r="G131" s="234">
        <v>31.6</v>
      </c>
      <c r="H131" s="234">
        <v>0</v>
      </c>
      <c r="I131" s="234">
        <v>0</v>
      </c>
      <c r="J131" s="234">
        <v>20</v>
      </c>
      <c r="K131" s="234">
        <v>20</v>
      </c>
      <c r="L131" s="234">
        <v>20</v>
      </c>
      <c r="M131" s="10"/>
      <c r="N131" s="10"/>
    </row>
    <row r="132" spans="1:15" s="4" customFormat="1" ht="65.25" customHeight="1" x14ac:dyDescent="0.25">
      <c r="A132" s="3">
        <v>48</v>
      </c>
      <c r="B132" s="225" t="s">
        <v>398</v>
      </c>
      <c r="C132" s="201"/>
      <c r="D132" s="225" t="s">
        <v>398</v>
      </c>
      <c r="E132" s="201"/>
      <c r="F132" s="201"/>
      <c r="G132" s="208">
        <f>G133</f>
        <v>432.09999999999997</v>
      </c>
      <c r="H132" s="208">
        <f t="shared" ref="H132:L132" si="46">H133</f>
        <v>669.20000000000016</v>
      </c>
      <c r="I132" s="208">
        <f t="shared" si="46"/>
        <v>747.2</v>
      </c>
      <c r="J132" s="208">
        <f t="shared" si="46"/>
        <v>385</v>
      </c>
      <c r="K132" s="208">
        <f t="shared" si="46"/>
        <v>385</v>
      </c>
      <c r="L132" s="208">
        <f t="shared" si="46"/>
        <v>75</v>
      </c>
      <c r="M132" s="201"/>
      <c r="N132" s="201"/>
      <c r="O132" s="202"/>
    </row>
    <row r="133" spans="1:15" s="4" customFormat="1" ht="65.25" customHeight="1" thickBot="1" x14ac:dyDescent="0.3">
      <c r="A133" s="3"/>
      <c r="B133" s="225" t="s">
        <v>399</v>
      </c>
      <c r="C133" s="201"/>
      <c r="D133" s="225" t="s">
        <v>399</v>
      </c>
      <c r="E133" s="201"/>
      <c r="F133" s="201"/>
      <c r="G133" s="208">
        <f>G134+G135+G136+G137+G138+G139+G140+G141+G142</f>
        <v>432.09999999999997</v>
      </c>
      <c r="H133" s="208">
        <f t="shared" ref="H133:L133" si="47">H134+H135+H136+H137+H138+H139+H140+H141+H142</f>
        <v>669.20000000000016</v>
      </c>
      <c r="I133" s="208">
        <f t="shared" si="47"/>
        <v>747.2</v>
      </c>
      <c r="J133" s="208">
        <f t="shared" si="47"/>
        <v>385</v>
      </c>
      <c r="K133" s="208">
        <f t="shared" si="47"/>
        <v>385</v>
      </c>
      <c r="L133" s="208">
        <f t="shared" si="47"/>
        <v>75</v>
      </c>
      <c r="M133" s="201"/>
      <c r="N133" s="201"/>
      <c r="O133" s="202"/>
    </row>
    <row r="134" spans="1:15" s="4" customFormat="1" ht="65.25" customHeight="1" x14ac:dyDescent="0.25">
      <c r="A134" s="3">
        <v>48</v>
      </c>
      <c r="B134" s="221" t="s">
        <v>400</v>
      </c>
      <c r="C134" s="228" t="s">
        <v>404</v>
      </c>
      <c r="D134" s="221" t="s">
        <v>400</v>
      </c>
      <c r="E134" s="230" t="s">
        <v>131</v>
      </c>
      <c r="F134" s="128" t="s">
        <v>229</v>
      </c>
      <c r="G134" s="68">
        <v>11.2</v>
      </c>
      <c r="H134" s="68">
        <v>32.200000000000003</v>
      </c>
      <c r="I134" s="68">
        <v>32.200000000000003</v>
      </c>
      <c r="J134" s="68">
        <v>20</v>
      </c>
      <c r="K134" s="68">
        <v>20</v>
      </c>
      <c r="L134" s="68">
        <v>20</v>
      </c>
      <c r="M134" s="10"/>
      <c r="N134" s="10"/>
    </row>
    <row r="135" spans="1:15" s="4" customFormat="1" ht="65.25" customHeight="1" x14ac:dyDescent="0.25">
      <c r="A135" s="3">
        <v>81</v>
      </c>
      <c r="B135" s="221" t="s">
        <v>400</v>
      </c>
      <c r="C135" s="228" t="s">
        <v>403</v>
      </c>
      <c r="D135" s="221" t="s">
        <v>400</v>
      </c>
      <c r="E135" s="231" t="s">
        <v>133</v>
      </c>
      <c r="F135" s="128" t="s">
        <v>229</v>
      </c>
      <c r="G135" s="68">
        <v>38</v>
      </c>
      <c r="H135" s="68">
        <v>35.799999999999997</v>
      </c>
      <c r="I135" s="68">
        <v>35.799999999999997</v>
      </c>
      <c r="J135" s="68">
        <v>20</v>
      </c>
      <c r="K135" s="68">
        <v>20</v>
      </c>
      <c r="L135" s="68">
        <v>20</v>
      </c>
      <c r="M135" s="10"/>
      <c r="N135" s="10"/>
    </row>
    <row r="136" spans="1:15" s="4" customFormat="1" ht="65.25" customHeight="1" x14ac:dyDescent="0.25">
      <c r="A136" s="3">
        <v>188</v>
      </c>
      <c r="B136" s="221" t="s">
        <v>400</v>
      </c>
      <c r="C136" s="228" t="s">
        <v>403</v>
      </c>
      <c r="D136" s="221" t="s">
        <v>400</v>
      </c>
      <c r="E136" s="231" t="s">
        <v>408</v>
      </c>
      <c r="F136" s="128" t="s">
        <v>229</v>
      </c>
      <c r="G136" s="68">
        <v>152</v>
      </c>
      <c r="H136" s="68">
        <v>242.8</v>
      </c>
      <c r="I136" s="68">
        <v>280</v>
      </c>
      <c r="J136" s="68">
        <v>120</v>
      </c>
      <c r="K136" s="68">
        <v>120</v>
      </c>
      <c r="L136" s="68">
        <v>20</v>
      </c>
      <c r="M136" s="10"/>
      <c r="N136" s="10"/>
    </row>
    <row r="137" spans="1:15" s="4" customFormat="1" ht="65.25" customHeight="1" x14ac:dyDescent="0.25">
      <c r="A137" s="3">
        <v>800</v>
      </c>
      <c r="B137" s="221" t="s">
        <v>400</v>
      </c>
      <c r="C137" s="228" t="s">
        <v>403</v>
      </c>
      <c r="D137" s="221" t="s">
        <v>400</v>
      </c>
      <c r="E137" s="17" t="s">
        <v>32</v>
      </c>
      <c r="F137" s="128" t="s">
        <v>229</v>
      </c>
      <c r="G137" s="68">
        <v>205.1</v>
      </c>
      <c r="H137" s="68">
        <v>222.8</v>
      </c>
      <c r="I137" s="68">
        <v>250</v>
      </c>
      <c r="J137" s="68">
        <v>150</v>
      </c>
      <c r="K137" s="68">
        <v>150</v>
      </c>
      <c r="L137" s="68">
        <v>0</v>
      </c>
      <c r="M137" s="10"/>
      <c r="N137" s="10"/>
    </row>
    <row r="138" spans="1:15" s="4" customFormat="1" ht="65.25" customHeight="1" x14ac:dyDescent="0.25">
      <c r="A138" s="3">
        <v>802</v>
      </c>
      <c r="B138" s="221" t="s">
        <v>400</v>
      </c>
      <c r="C138" s="228" t="s">
        <v>403</v>
      </c>
      <c r="D138" s="221" t="s">
        <v>400</v>
      </c>
      <c r="E138" s="113" t="s">
        <v>374</v>
      </c>
      <c r="F138" s="128" t="s">
        <v>229</v>
      </c>
      <c r="G138" s="68">
        <v>11.2</v>
      </c>
      <c r="H138" s="68">
        <v>11.2</v>
      </c>
      <c r="I138" s="68">
        <v>11.2</v>
      </c>
      <c r="J138" s="68">
        <v>10</v>
      </c>
      <c r="K138" s="68">
        <v>10</v>
      </c>
      <c r="L138" s="68">
        <v>0</v>
      </c>
      <c r="M138" s="10"/>
      <c r="N138" s="10"/>
    </row>
    <row r="139" spans="1:15" s="4" customFormat="1" ht="65.25" customHeight="1" x14ac:dyDescent="0.25">
      <c r="A139" s="3">
        <v>931</v>
      </c>
      <c r="B139" s="221" t="s">
        <v>400</v>
      </c>
      <c r="C139" s="228" t="s">
        <v>403</v>
      </c>
      <c r="D139" s="221" t="s">
        <v>400</v>
      </c>
      <c r="E139" s="238" t="s">
        <v>405</v>
      </c>
      <c r="F139" s="128" t="s">
        <v>229</v>
      </c>
      <c r="G139" s="68">
        <v>0</v>
      </c>
      <c r="H139" s="68">
        <v>53.2</v>
      </c>
      <c r="I139" s="68">
        <v>55</v>
      </c>
      <c r="J139" s="68">
        <v>20</v>
      </c>
      <c r="K139" s="68">
        <v>20</v>
      </c>
      <c r="L139" s="68">
        <v>0</v>
      </c>
      <c r="M139" s="10"/>
      <c r="N139" s="10"/>
    </row>
    <row r="140" spans="1:15" s="4" customFormat="1" ht="65.25" customHeight="1" x14ac:dyDescent="0.2">
      <c r="A140" s="3">
        <v>938</v>
      </c>
      <c r="B140" s="221" t="s">
        <v>400</v>
      </c>
      <c r="C140" s="228" t="s">
        <v>403</v>
      </c>
      <c r="D140" s="221" t="s">
        <v>400</v>
      </c>
      <c r="E140" s="229" t="s">
        <v>406</v>
      </c>
      <c r="F140" s="128" t="s">
        <v>229</v>
      </c>
      <c r="G140" s="68">
        <v>10</v>
      </c>
      <c r="H140" s="68">
        <v>40</v>
      </c>
      <c r="I140" s="68">
        <v>50</v>
      </c>
      <c r="J140" s="68">
        <v>30</v>
      </c>
      <c r="K140" s="68">
        <v>30</v>
      </c>
      <c r="L140" s="68">
        <v>0</v>
      </c>
      <c r="M140" s="10"/>
      <c r="N140" s="10"/>
    </row>
    <row r="141" spans="1:15" s="4" customFormat="1" ht="65.25" customHeight="1" x14ac:dyDescent="0.25">
      <c r="A141" s="3">
        <v>961</v>
      </c>
      <c r="B141" s="221" t="s">
        <v>400</v>
      </c>
      <c r="C141" s="228" t="s">
        <v>403</v>
      </c>
      <c r="D141" s="221" t="s">
        <v>400</v>
      </c>
      <c r="E141" s="231" t="s">
        <v>407</v>
      </c>
      <c r="F141" s="128" t="s">
        <v>229</v>
      </c>
      <c r="G141" s="68">
        <v>0</v>
      </c>
      <c r="H141" s="68">
        <v>23</v>
      </c>
      <c r="I141" s="68">
        <v>23</v>
      </c>
      <c r="J141" s="68">
        <v>5</v>
      </c>
      <c r="K141" s="68">
        <v>5</v>
      </c>
      <c r="L141" s="68">
        <v>5</v>
      </c>
      <c r="M141" s="10"/>
      <c r="N141" s="10"/>
    </row>
    <row r="142" spans="1:15" s="4" customFormat="1" ht="81" customHeight="1" x14ac:dyDescent="0.25">
      <c r="A142" s="3">
        <v>182</v>
      </c>
      <c r="B142" s="221" t="s">
        <v>401</v>
      </c>
      <c r="C142" s="228" t="s">
        <v>402</v>
      </c>
      <c r="D142" s="221" t="s">
        <v>401</v>
      </c>
      <c r="E142" s="231" t="s">
        <v>120</v>
      </c>
      <c r="F142" s="128" t="s">
        <v>229</v>
      </c>
      <c r="G142" s="68">
        <v>4.5999999999999996</v>
      </c>
      <c r="H142" s="68">
        <v>8.1999999999999993</v>
      </c>
      <c r="I142" s="68">
        <v>10</v>
      </c>
      <c r="J142" s="68">
        <v>10</v>
      </c>
      <c r="K142" s="68">
        <v>10</v>
      </c>
      <c r="L142" s="68">
        <v>10</v>
      </c>
      <c r="M142" s="10"/>
      <c r="N142" s="10"/>
    </row>
    <row r="143" spans="1:15" s="4" customFormat="1" ht="55.5" customHeight="1" thickBot="1" x14ac:dyDescent="0.3">
      <c r="A143" s="3"/>
      <c r="B143" s="225" t="s">
        <v>409</v>
      </c>
      <c r="C143" s="201"/>
      <c r="D143" s="225" t="s">
        <v>409</v>
      </c>
      <c r="E143" s="201"/>
      <c r="F143" s="201"/>
      <c r="G143" s="208">
        <f>G144+G145</f>
        <v>90</v>
      </c>
      <c r="H143" s="208">
        <f t="shared" ref="H143:L143" si="48">H144+H145</f>
        <v>86.8</v>
      </c>
      <c r="I143" s="208">
        <f t="shared" si="48"/>
        <v>90</v>
      </c>
      <c r="J143" s="208">
        <f t="shared" si="48"/>
        <v>130</v>
      </c>
      <c r="K143" s="208">
        <f t="shared" si="48"/>
        <v>130</v>
      </c>
      <c r="L143" s="208">
        <f t="shared" si="48"/>
        <v>130</v>
      </c>
      <c r="M143" s="201"/>
      <c r="N143" s="201"/>
      <c r="O143" s="202"/>
    </row>
    <row r="144" spans="1:15" s="4" customFormat="1" ht="66" customHeight="1" x14ac:dyDescent="0.25">
      <c r="A144" s="3">
        <v>48</v>
      </c>
      <c r="B144" s="221" t="s">
        <v>410</v>
      </c>
      <c r="C144" s="228" t="s">
        <v>411</v>
      </c>
      <c r="D144" s="221" t="s">
        <v>410</v>
      </c>
      <c r="E144" s="230" t="s">
        <v>131</v>
      </c>
      <c r="F144" s="128" t="s">
        <v>229</v>
      </c>
      <c r="G144" s="68">
        <v>50</v>
      </c>
      <c r="H144" s="68">
        <v>46.8</v>
      </c>
      <c r="I144" s="68">
        <v>50</v>
      </c>
      <c r="J144" s="68">
        <v>70</v>
      </c>
      <c r="K144" s="68">
        <v>70</v>
      </c>
      <c r="L144" s="68">
        <v>70</v>
      </c>
      <c r="M144" s="10"/>
      <c r="N144" s="10"/>
    </row>
    <row r="145" spans="1:14" s="4" customFormat="1" ht="54.75" customHeight="1" thickBot="1" x14ac:dyDescent="0.3">
      <c r="A145" s="3">
        <v>938</v>
      </c>
      <c r="B145" s="232" t="s">
        <v>410</v>
      </c>
      <c r="C145" s="233" t="s">
        <v>411</v>
      </c>
      <c r="D145" s="232" t="s">
        <v>410</v>
      </c>
      <c r="E145" s="231" t="s">
        <v>406</v>
      </c>
      <c r="F145" s="128" t="s">
        <v>229</v>
      </c>
      <c r="G145" s="68">
        <v>40</v>
      </c>
      <c r="H145" s="68">
        <v>40</v>
      </c>
      <c r="I145" s="68">
        <v>40</v>
      </c>
      <c r="J145" s="68">
        <v>60</v>
      </c>
      <c r="K145" s="68">
        <v>60</v>
      </c>
      <c r="L145" s="68">
        <v>60</v>
      </c>
      <c r="M145" s="10"/>
      <c r="N145" s="10"/>
    </row>
    <row r="146" spans="1:14" s="4" customFormat="1" ht="51" customHeight="1" x14ac:dyDescent="0.25">
      <c r="A146" s="3"/>
      <c r="B146" s="100"/>
      <c r="C146" s="17" t="s">
        <v>216</v>
      </c>
      <c r="D146" s="100" t="s">
        <v>10</v>
      </c>
      <c r="E146" s="35"/>
      <c r="F146" s="128" t="s">
        <v>229</v>
      </c>
      <c r="G146" s="31">
        <f>G147+G149</f>
        <v>700</v>
      </c>
      <c r="H146" s="31">
        <f>H147+H149</f>
        <v>340.5</v>
      </c>
      <c r="I146" s="31">
        <f>I149</f>
        <v>750</v>
      </c>
      <c r="J146" s="31">
        <f>J149</f>
        <v>550</v>
      </c>
      <c r="K146" s="31">
        <f>K149</f>
        <v>550</v>
      </c>
      <c r="L146" s="31">
        <f>L149</f>
        <v>550</v>
      </c>
      <c r="M146" s="10"/>
      <c r="N146" s="10"/>
    </row>
    <row r="147" spans="1:14" s="4" customFormat="1" ht="51" customHeight="1" x14ac:dyDescent="0.25">
      <c r="A147" s="3"/>
      <c r="B147" s="123" t="s">
        <v>220</v>
      </c>
      <c r="C147" s="17" t="s">
        <v>221</v>
      </c>
      <c r="D147" s="123" t="s">
        <v>220</v>
      </c>
      <c r="E147" s="35"/>
      <c r="F147" s="128" t="s">
        <v>229</v>
      </c>
      <c r="G147" s="31">
        <f>G148</f>
        <v>0</v>
      </c>
      <c r="H147" s="31">
        <f t="shared" ref="H147:L147" si="49">H148</f>
        <v>-0.9</v>
      </c>
      <c r="I147" s="31">
        <v>0</v>
      </c>
      <c r="J147" s="31">
        <f t="shared" si="49"/>
        <v>0</v>
      </c>
      <c r="K147" s="31">
        <f t="shared" si="49"/>
        <v>0</v>
      </c>
      <c r="L147" s="31">
        <f t="shared" si="49"/>
        <v>0</v>
      </c>
      <c r="M147" s="10"/>
      <c r="N147" s="10"/>
    </row>
    <row r="148" spans="1:14" s="4" customFormat="1" ht="65.25" customHeight="1" x14ac:dyDescent="0.25">
      <c r="A148" s="3">
        <v>0</v>
      </c>
      <c r="B148" s="143" t="s">
        <v>219</v>
      </c>
      <c r="C148" s="17" t="s">
        <v>222</v>
      </c>
      <c r="D148" s="143" t="s">
        <v>219</v>
      </c>
      <c r="E148" s="17" t="s">
        <v>223</v>
      </c>
      <c r="F148" s="128" t="s">
        <v>229</v>
      </c>
      <c r="G148" s="31">
        <v>0</v>
      </c>
      <c r="H148" s="31">
        <v>-0.9</v>
      </c>
      <c r="I148" s="31">
        <v>-0.9</v>
      </c>
      <c r="J148" s="31">
        <v>0</v>
      </c>
      <c r="K148" s="31">
        <v>0</v>
      </c>
      <c r="L148" s="31">
        <v>0</v>
      </c>
      <c r="M148" s="10"/>
      <c r="N148" s="10"/>
    </row>
    <row r="149" spans="1:14" s="4" customFormat="1" ht="31.5" customHeight="1" x14ac:dyDescent="0.25">
      <c r="A149" s="3"/>
      <c r="B149" s="34" t="s">
        <v>49</v>
      </c>
      <c r="C149" s="33" t="s">
        <v>217</v>
      </c>
      <c r="D149" s="34" t="s">
        <v>49</v>
      </c>
      <c r="E149" s="35"/>
      <c r="F149" s="128" t="s">
        <v>229</v>
      </c>
      <c r="G149" s="31">
        <f>G150+G151</f>
        <v>700</v>
      </c>
      <c r="H149" s="31">
        <f t="shared" ref="H149:L149" si="50">H150+H151</f>
        <v>341.4</v>
      </c>
      <c r="I149" s="31">
        <f t="shared" si="50"/>
        <v>750</v>
      </c>
      <c r="J149" s="31">
        <f t="shared" si="50"/>
        <v>550</v>
      </c>
      <c r="K149" s="31">
        <f t="shared" si="50"/>
        <v>550</v>
      </c>
      <c r="L149" s="31">
        <f t="shared" si="50"/>
        <v>550</v>
      </c>
      <c r="M149" s="10"/>
      <c r="N149" s="10"/>
    </row>
    <row r="150" spans="1:14" s="4" customFormat="1" ht="57" customHeight="1" x14ac:dyDescent="0.25">
      <c r="A150" s="3">
        <v>802</v>
      </c>
      <c r="B150" s="138" t="s">
        <v>30</v>
      </c>
      <c r="C150" s="17" t="s">
        <v>218</v>
      </c>
      <c r="D150" s="138" t="s">
        <v>30</v>
      </c>
      <c r="E150" s="17" t="s">
        <v>22</v>
      </c>
      <c r="F150" s="128" t="s">
        <v>229</v>
      </c>
      <c r="G150" s="31">
        <v>700</v>
      </c>
      <c r="H150" s="31">
        <v>341.4</v>
      </c>
      <c r="I150" s="31">
        <v>750</v>
      </c>
      <c r="J150" s="31">
        <v>550</v>
      </c>
      <c r="K150" s="31">
        <v>550</v>
      </c>
      <c r="L150" s="31">
        <v>550</v>
      </c>
      <c r="M150" s="10"/>
      <c r="N150" s="10"/>
    </row>
    <row r="151" spans="1:14" s="4" customFormat="1" ht="57" customHeight="1" x14ac:dyDescent="0.25">
      <c r="A151" s="3">
        <v>801</v>
      </c>
      <c r="B151" s="138" t="s">
        <v>30</v>
      </c>
      <c r="C151" s="17" t="s">
        <v>218</v>
      </c>
      <c r="D151" s="138" t="s">
        <v>30</v>
      </c>
      <c r="E151" s="17" t="s">
        <v>50</v>
      </c>
      <c r="F151" s="128" t="s">
        <v>229</v>
      </c>
      <c r="G151" s="152">
        <v>0</v>
      </c>
      <c r="H151" s="152">
        <v>0</v>
      </c>
      <c r="I151" s="152">
        <v>0</v>
      </c>
      <c r="J151" s="152">
        <v>0</v>
      </c>
      <c r="K151" s="152">
        <v>0</v>
      </c>
      <c r="L151" s="152">
        <v>0</v>
      </c>
      <c r="M151" s="10"/>
      <c r="N151" s="10"/>
    </row>
    <row r="152" spans="1:14" s="5" customFormat="1" ht="57" customHeight="1" x14ac:dyDescent="0.25">
      <c r="A152" s="3"/>
      <c r="B152" s="94" t="s">
        <v>94</v>
      </c>
      <c r="C152" s="46" t="s">
        <v>230</v>
      </c>
      <c r="D152" s="94" t="s">
        <v>94</v>
      </c>
      <c r="E152" s="70" t="s">
        <v>18</v>
      </c>
      <c r="F152" s="128"/>
      <c r="G152" s="44">
        <f t="shared" ref="G152:L152" si="51">G22+G55</f>
        <v>481239.39999999991</v>
      </c>
      <c r="H152" s="44">
        <f t="shared" si="51"/>
        <v>326664.2</v>
      </c>
      <c r="I152" s="44">
        <f t="shared" si="51"/>
        <v>438771</v>
      </c>
      <c r="J152" s="44">
        <f t="shared" si="51"/>
        <v>494606.2</v>
      </c>
      <c r="K152" s="44">
        <f t="shared" si="51"/>
        <v>478423</v>
      </c>
      <c r="L152" s="44">
        <f t="shared" si="51"/>
        <v>501117</v>
      </c>
      <c r="M152" s="12"/>
      <c r="N152" s="12"/>
    </row>
    <row r="153" spans="1:14" s="5" customFormat="1" ht="51" customHeight="1" x14ac:dyDescent="0.25">
      <c r="A153" s="20"/>
      <c r="B153" s="145" t="s">
        <v>138</v>
      </c>
      <c r="C153" s="32" t="s">
        <v>231</v>
      </c>
      <c r="D153" s="146"/>
      <c r="E153" s="146"/>
      <c r="F153" s="146"/>
      <c r="G153" s="44">
        <f>G154+G247</f>
        <v>2007836.2000000002</v>
      </c>
      <c r="H153" s="44">
        <f>H154+H247+H250+H251</f>
        <v>1359662.8000000003</v>
      </c>
      <c r="I153" s="44">
        <f>I154+I247</f>
        <v>2091535.2000000004</v>
      </c>
      <c r="J153" s="44">
        <f>J154+J247</f>
        <v>1779954.6399999994</v>
      </c>
      <c r="K153" s="44">
        <f>K154+K247</f>
        <v>1415903.6000000003</v>
      </c>
      <c r="L153" s="44">
        <f>L154+L247</f>
        <v>1523585.2000000002</v>
      </c>
      <c r="M153" s="12"/>
      <c r="N153" s="12"/>
    </row>
    <row r="154" spans="1:14" s="5" customFormat="1" ht="97.15" customHeight="1" x14ac:dyDescent="0.25">
      <c r="A154" s="20"/>
      <c r="B154" s="147" t="s">
        <v>13</v>
      </c>
      <c r="C154" s="32" t="s">
        <v>232</v>
      </c>
      <c r="D154" s="148"/>
      <c r="E154" s="21"/>
      <c r="F154" s="148"/>
      <c r="G154" s="149">
        <f>G155+G159+G190+G240</f>
        <v>2007686.2000000002</v>
      </c>
      <c r="H154" s="149">
        <f t="shared" ref="H154:L154" si="52">H155+H159+H190+H240</f>
        <v>1359775.5000000002</v>
      </c>
      <c r="I154" s="149">
        <f t="shared" si="52"/>
        <v>2091375.2000000004</v>
      </c>
      <c r="J154" s="149">
        <f t="shared" si="52"/>
        <v>1779954.6399999994</v>
      </c>
      <c r="K154" s="149">
        <f t="shared" si="52"/>
        <v>1415903.6000000003</v>
      </c>
      <c r="L154" s="149">
        <f t="shared" si="52"/>
        <v>1523585.2000000002</v>
      </c>
      <c r="M154" s="12"/>
      <c r="N154" s="12"/>
    </row>
    <row r="155" spans="1:14" s="5" customFormat="1" ht="37.5" x14ac:dyDescent="0.25">
      <c r="A155" s="20"/>
      <c r="B155" s="150"/>
      <c r="C155" s="33" t="s">
        <v>233</v>
      </c>
      <c r="D155" s="151" t="s">
        <v>14</v>
      </c>
      <c r="E155" s="21"/>
      <c r="F155" s="151"/>
      <c r="G155" s="152">
        <f>G156+G158+G157</f>
        <v>144535.79999999999</v>
      </c>
      <c r="H155" s="152">
        <f t="shared" ref="H155:L155" si="53">H156+H158+H157</f>
        <v>109770.6</v>
      </c>
      <c r="I155" s="152">
        <f t="shared" si="53"/>
        <v>144535.79999999999</v>
      </c>
      <c r="J155" s="152">
        <f t="shared" si="53"/>
        <v>183472</v>
      </c>
      <c r="K155" s="152">
        <f t="shared" si="53"/>
        <v>40462</v>
      </c>
      <c r="L155" s="152">
        <f t="shared" si="53"/>
        <v>0</v>
      </c>
      <c r="M155" s="12"/>
      <c r="N155" s="12"/>
    </row>
    <row r="156" spans="1:14" s="5" customFormat="1" ht="78.75" customHeight="1" x14ac:dyDescent="0.25">
      <c r="A156" s="20">
        <v>801</v>
      </c>
      <c r="B156" s="34" t="s">
        <v>51</v>
      </c>
      <c r="C156" s="17" t="s">
        <v>234</v>
      </c>
      <c r="D156" s="34" t="s">
        <v>51</v>
      </c>
      <c r="E156" s="17" t="s">
        <v>50</v>
      </c>
      <c r="F156" s="153" t="s">
        <v>229</v>
      </c>
      <c r="G156" s="68">
        <v>137955</v>
      </c>
      <c r="H156" s="68">
        <v>103464</v>
      </c>
      <c r="I156" s="68">
        <v>137955</v>
      </c>
      <c r="J156" s="68">
        <v>182270</v>
      </c>
      <c r="K156" s="68">
        <v>40462</v>
      </c>
      <c r="L156" s="31">
        <v>0</v>
      </c>
      <c r="M156" s="12"/>
      <c r="N156" s="12"/>
    </row>
    <row r="157" spans="1:14" s="5" customFormat="1" ht="44.25" customHeight="1" x14ac:dyDescent="0.25">
      <c r="A157" s="20">
        <v>801</v>
      </c>
      <c r="B157" s="239" t="s">
        <v>424</v>
      </c>
      <c r="C157" s="17" t="s">
        <v>423</v>
      </c>
      <c r="D157" s="239" t="s">
        <v>424</v>
      </c>
      <c r="E157" s="17" t="s">
        <v>50</v>
      </c>
      <c r="F157" s="153" t="s">
        <v>229</v>
      </c>
      <c r="G157" s="68">
        <v>0</v>
      </c>
      <c r="H157" s="68">
        <v>0</v>
      </c>
      <c r="I157" s="68">
        <v>0</v>
      </c>
      <c r="J157" s="68">
        <v>1202</v>
      </c>
      <c r="K157" s="68">
        <v>0</v>
      </c>
      <c r="L157" s="31">
        <v>0</v>
      </c>
      <c r="M157" s="12"/>
      <c r="N157" s="12"/>
    </row>
    <row r="158" spans="1:14" s="5" customFormat="1" ht="57" customHeight="1" thickBot="1" x14ac:dyDescent="0.3">
      <c r="A158" s="20">
        <v>801</v>
      </c>
      <c r="B158" s="34" t="s">
        <v>275</v>
      </c>
      <c r="C158" s="154" t="s">
        <v>307</v>
      </c>
      <c r="D158" s="34" t="s">
        <v>275</v>
      </c>
      <c r="E158" s="17" t="s">
        <v>50</v>
      </c>
      <c r="F158" s="153" t="s">
        <v>229</v>
      </c>
      <c r="G158" s="68">
        <v>6580.8</v>
      </c>
      <c r="H158" s="68">
        <v>6306.6</v>
      </c>
      <c r="I158" s="68">
        <v>6580.8</v>
      </c>
      <c r="J158" s="68">
        <v>0</v>
      </c>
      <c r="K158" s="68">
        <v>0</v>
      </c>
      <c r="L158" s="31">
        <v>0</v>
      </c>
      <c r="M158" s="12"/>
      <c r="N158" s="12"/>
    </row>
    <row r="159" spans="1:14" s="5" customFormat="1" ht="56.25" x14ac:dyDescent="0.25">
      <c r="A159" s="20"/>
      <c r="B159" s="151"/>
      <c r="C159" s="33" t="s">
        <v>235</v>
      </c>
      <c r="D159" s="151" t="s">
        <v>15</v>
      </c>
      <c r="E159" s="148"/>
      <c r="F159" s="151"/>
      <c r="G159" s="31">
        <f>G160+G161+G162+G163+G164+G165+G166+G167+G168+G169+G170+G171+G172+G173+G174+G176+G177+G178+G179+G180+G181+G182+G184+G185+G186+G187+G189</f>
        <v>365365.3</v>
      </c>
      <c r="H159" s="31">
        <f>H160+H161+H162+H163+H164+H165+H166+H167+H168+H169+H170+H171+H172+H173+H174+H176+H177+H178+H179+H180+H181+H182+H184+H185+H186+H187+H189</f>
        <v>142867.90000000002</v>
      </c>
      <c r="I159" s="31">
        <f>I160+I161+I162+I163+I164+I165+I166+I167+I168+I169+I170+I171+I172+I173+I174+I176+I177+I178+I179+I180+I181+I182+I184+I185+I186+I187+I189</f>
        <v>362038.39999999997</v>
      </c>
      <c r="J159" s="31">
        <f>J160+J161+J162+J163+J164+J165+J166+J167+J168+J169+J170+J171+J172+J173+J174+J176+J177+J178+J179+J180+J181+J182+J184+J185+J186+J187+J189+J183+J188+J189</f>
        <v>165802.74</v>
      </c>
      <c r="K159" s="31">
        <v>143543.4</v>
      </c>
      <c r="L159" s="31">
        <f>L160+L161+L162+L163+L164+L165+L166+L167+L168+L169+L170+L171+L172+L173+L174+L176+L177+L178+L179+L180+L181+L182+L184+L185+L186+L187+L189+L183+L188+L189</f>
        <v>156320.9</v>
      </c>
      <c r="M159" s="12"/>
      <c r="N159" s="12"/>
    </row>
    <row r="160" spans="1:14" s="5" customFormat="1" ht="61.9" customHeight="1" x14ac:dyDescent="0.25">
      <c r="A160" s="20">
        <v>804</v>
      </c>
      <c r="B160" s="155" t="s">
        <v>82</v>
      </c>
      <c r="C160" s="156" t="s">
        <v>243</v>
      </c>
      <c r="D160" s="155" t="s">
        <v>82</v>
      </c>
      <c r="E160" s="17" t="s">
        <v>28</v>
      </c>
      <c r="F160" s="153" t="s">
        <v>229</v>
      </c>
      <c r="G160" s="31">
        <v>652.20000000000005</v>
      </c>
      <c r="H160" s="31">
        <v>652.20000000000005</v>
      </c>
      <c r="I160" s="31">
        <v>652.20000000000005</v>
      </c>
      <c r="J160" s="31">
        <v>653.20000000000005</v>
      </c>
      <c r="K160" s="31">
        <v>653.20000000000005</v>
      </c>
      <c r="L160" s="31">
        <v>653.20000000000005</v>
      </c>
      <c r="M160" s="12"/>
      <c r="N160" s="12"/>
    </row>
    <row r="161" spans="1:14" s="5" customFormat="1" ht="76.150000000000006" customHeight="1" x14ac:dyDescent="0.25">
      <c r="A161" s="20">
        <v>804</v>
      </c>
      <c r="B161" s="157" t="s">
        <v>83</v>
      </c>
      <c r="C161" s="156" t="s">
        <v>310</v>
      </c>
      <c r="D161" s="157" t="s">
        <v>83</v>
      </c>
      <c r="E161" s="17" t="s">
        <v>28</v>
      </c>
      <c r="F161" s="153" t="s">
        <v>229</v>
      </c>
      <c r="G161" s="31">
        <v>1636.6</v>
      </c>
      <c r="H161" s="31">
        <v>1636.6</v>
      </c>
      <c r="I161" s="31">
        <v>1636.6</v>
      </c>
      <c r="J161" s="258">
        <v>1211.7</v>
      </c>
      <c r="K161" s="31">
        <v>1268.9000000000001</v>
      </c>
      <c r="L161" s="31">
        <v>1563</v>
      </c>
      <c r="M161" s="12"/>
      <c r="N161" s="12"/>
    </row>
    <row r="162" spans="1:14" s="5" customFormat="1" ht="88.5" customHeight="1" x14ac:dyDescent="0.25">
      <c r="A162" s="20">
        <v>800</v>
      </c>
      <c r="B162" s="159" t="s">
        <v>85</v>
      </c>
      <c r="C162" s="160" t="s">
        <v>308</v>
      </c>
      <c r="D162" s="159" t="s">
        <v>85</v>
      </c>
      <c r="E162" s="17" t="s">
        <v>32</v>
      </c>
      <c r="F162" s="153" t="s">
        <v>229</v>
      </c>
      <c r="G162" s="31">
        <v>14761.6</v>
      </c>
      <c r="H162" s="31">
        <v>9724.5</v>
      </c>
      <c r="I162" s="31">
        <v>14761.6</v>
      </c>
      <c r="J162" s="158">
        <v>14761.6</v>
      </c>
      <c r="K162" s="31">
        <v>14761.6</v>
      </c>
      <c r="L162" s="31">
        <v>14761.6</v>
      </c>
      <c r="M162" s="12"/>
      <c r="N162" s="12"/>
    </row>
    <row r="163" spans="1:14" s="5" customFormat="1" ht="66" customHeight="1" x14ac:dyDescent="0.25">
      <c r="A163" s="20">
        <v>800</v>
      </c>
      <c r="B163" s="159" t="s">
        <v>276</v>
      </c>
      <c r="C163" s="160" t="s">
        <v>308</v>
      </c>
      <c r="D163" s="159" t="s">
        <v>276</v>
      </c>
      <c r="E163" s="17" t="s">
        <v>32</v>
      </c>
      <c r="F163" s="153" t="s">
        <v>229</v>
      </c>
      <c r="G163" s="31">
        <v>30000</v>
      </c>
      <c r="H163" s="31">
        <v>25418</v>
      </c>
      <c r="I163" s="31">
        <v>25418</v>
      </c>
      <c r="J163" s="158">
        <v>40000</v>
      </c>
      <c r="K163" s="31">
        <v>50000</v>
      </c>
      <c r="L163" s="31">
        <v>50000</v>
      </c>
      <c r="M163" s="12"/>
      <c r="N163" s="12"/>
    </row>
    <row r="164" spans="1:14" s="5" customFormat="1" ht="66" customHeight="1" x14ac:dyDescent="0.25">
      <c r="A164" s="20">
        <v>800</v>
      </c>
      <c r="B164" s="159" t="s">
        <v>338</v>
      </c>
      <c r="C164" s="160" t="s">
        <v>308</v>
      </c>
      <c r="D164" s="159" t="s">
        <v>338</v>
      </c>
      <c r="E164" s="17" t="s">
        <v>32</v>
      </c>
      <c r="F164" s="153" t="s">
        <v>229</v>
      </c>
      <c r="G164" s="31">
        <v>52000</v>
      </c>
      <c r="H164" s="31">
        <v>0</v>
      </c>
      <c r="I164" s="31">
        <v>52000</v>
      </c>
      <c r="J164" s="158">
        <v>0</v>
      </c>
      <c r="K164" s="31">
        <v>0</v>
      </c>
      <c r="L164" s="31">
        <v>0</v>
      </c>
      <c r="M164" s="12"/>
      <c r="N164" s="12"/>
    </row>
    <row r="165" spans="1:14" s="5" customFormat="1" ht="44.45" customHeight="1" x14ac:dyDescent="0.25">
      <c r="A165" s="20">
        <v>850</v>
      </c>
      <c r="B165" s="159" t="s">
        <v>277</v>
      </c>
      <c r="C165" s="161" t="s">
        <v>244</v>
      </c>
      <c r="D165" s="159" t="s">
        <v>277</v>
      </c>
      <c r="E165" s="17" t="s">
        <v>467</v>
      </c>
      <c r="F165" s="153" t="s">
        <v>229</v>
      </c>
      <c r="G165" s="31">
        <v>1652.3</v>
      </c>
      <c r="H165" s="31">
        <v>1334.4</v>
      </c>
      <c r="I165" s="31">
        <v>1652.3</v>
      </c>
      <c r="J165" s="158">
        <v>0</v>
      </c>
      <c r="K165" s="31">
        <v>0</v>
      </c>
      <c r="L165" s="31">
        <v>0</v>
      </c>
      <c r="M165" s="12"/>
      <c r="N165" s="12"/>
    </row>
    <row r="166" spans="1:14" s="5" customFormat="1" ht="58.15" customHeight="1" x14ac:dyDescent="0.25">
      <c r="A166" s="20">
        <v>804</v>
      </c>
      <c r="B166" s="159" t="s">
        <v>278</v>
      </c>
      <c r="C166" s="161" t="s">
        <v>309</v>
      </c>
      <c r="D166" s="159" t="s">
        <v>278</v>
      </c>
      <c r="E166" s="17" t="s">
        <v>28</v>
      </c>
      <c r="F166" s="153" t="s">
        <v>229</v>
      </c>
      <c r="G166" s="31">
        <v>4874</v>
      </c>
      <c r="H166" s="31">
        <v>4050</v>
      </c>
      <c r="I166" s="31">
        <v>6129.1</v>
      </c>
      <c r="J166" s="258">
        <v>4925</v>
      </c>
      <c r="K166" s="258">
        <v>4925</v>
      </c>
      <c r="L166" s="258">
        <v>4925</v>
      </c>
      <c r="M166" s="12"/>
      <c r="N166" s="12"/>
    </row>
    <row r="167" spans="1:14" s="5" customFormat="1" ht="51" customHeight="1" x14ac:dyDescent="0.25">
      <c r="A167" s="20">
        <v>846</v>
      </c>
      <c r="B167" s="159" t="s">
        <v>279</v>
      </c>
      <c r="C167" s="161" t="s">
        <v>285</v>
      </c>
      <c r="D167" s="159" t="s">
        <v>279</v>
      </c>
      <c r="E167" s="17" t="s">
        <v>470</v>
      </c>
      <c r="F167" s="153" t="s">
        <v>229</v>
      </c>
      <c r="G167" s="31">
        <v>18643.5</v>
      </c>
      <c r="H167" s="31">
        <v>13982.6</v>
      </c>
      <c r="I167" s="31">
        <v>18643.5</v>
      </c>
      <c r="J167" s="258">
        <v>18643.5</v>
      </c>
      <c r="K167" s="31">
        <v>14914.8</v>
      </c>
      <c r="L167" s="31">
        <v>14914.8</v>
      </c>
      <c r="M167" s="12"/>
      <c r="N167" s="12"/>
    </row>
    <row r="168" spans="1:14" s="5" customFormat="1" ht="68.45" customHeight="1" x14ac:dyDescent="0.25">
      <c r="A168" s="20">
        <v>801</v>
      </c>
      <c r="B168" s="159" t="s">
        <v>281</v>
      </c>
      <c r="C168" s="161" t="s">
        <v>286</v>
      </c>
      <c r="D168" s="159" t="s">
        <v>281</v>
      </c>
      <c r="E168" s="17" t="s">
        <v>50</v>
      </c>
      <c r="F168" s="153" t="s">
        <v>229</v>
      </c>
      <c r="G168" s="31">
        <v>4953.5</v>
      </c>
      <c r="H168" s="31">
        <v>2037.2</v>
      </c>
      <c r="I168" s="31">
        <v>4953.5</v>
      </c>
      <c r="J168" s="158">
        <v>0</v>
      </c>
      <c r="K168" s="31">
        <v>0</v>
      </c>
      <c r="L168" s="31">
        <v>0</v>
      </c>
      <c r="M168" s="12"/>
      <c r="N168" s="12"/>
    </row>
    <row r="169" spans="1:14" s="5" customFormat="1" ht="49.9" customHeight="1" x14ac:dyDescent="0.25">
      <c r="A169" s="20">
        <v>850</v>
      </c>
      <c r="B169" s="159" t="s">
        <v>282</v>
      </c>
      <c r="C169" s="161" t="s">
        <v>287</v>
      </c>
      <c r="D169" s="159" t="s">
        <v>282</v>
      </c>
      <c r="E169" s="17" t="s">
        <v>469</v>
      </c>
      <c r="F169" s="153" t="s">
        <v>229</v>
      </c>
      <c r="G169" s="31">
        <v>584.29999999999995</v>
      </c>
      <c r="H169" s="31">
        <v>584.4</v>
      </c>
      <c r="I169" s="31">
        <v>584.29999999999995</v>
      </c>
      <c r="J169" s="158">
        <v>0</v>
      </c>
      <c r="K169" s="31">
        <v>0</v>
      </c>
      <c r="L169" s="31">
        <v>0</v>
      </c>
      <c r="M169" s="12"/>
      <c r="N169" s="12"/>
    </row>
    <row r="170" spans="1:14" s="5" customFormat="1" ht="100.9" customHeight="1" x14ac:dyDescent="0.25">
      <c r="A170" s="20">
        <v>801</v>
      </c>
      <c r="B170" s="155" t="s">
        <v>284</v>
      </c>
      <c r="C170" s="161" t="s">
        <v>240</v>
      </c>
      <c r="D170" s="155" t="s">
        <v>284</v>
      </c>
      <c r="E170" s="17" t="s">
        <v>50</v>
      </c>
      <c r="F170" s="153" t="s">
        <v>229</v>
      </c>
      <c r="G170" s="31">
        <v>227</v>
      </c>
      <c r="H170" s="31">
        <v>0</v>
      </c>
      <c r="I170" s="31">
        <v>227</v>
      </c>
      <c r="J170" s="158">
        <v>0</v>
      </c>
      <c r="K170" s="31">
        <f ca="1">K170</f>
        <v>0</v>
      </c>
      <c r="L170" s="31">
        <f>K1702</f>
        <v>0</v>
      </c>
      <c r="M170" s="12"/>
      <c r="N170" s="12"/>
    </row>
    <row r="171" spans="1:14" s="5" customFormat="1" ht="48.6" customHeight="1" x14ac:dyDescent="0.25">
      <c r="A171" s="20">
        <v>846</v>
      </c>
      <c r="B171" s="155" t="s">
        <v>283</v>
      </c>
      <c r="C171" s="161" t="s">
        <v>239</v>
      </c>
      <c r="D171" s="155" t="s">
        <v>283</v>
      </c>
      <c r="E171" s="17" t="s">
        <v>468</v>
      </c>
      <c r="F171" s="153" t="s">
        <v>229</v>
      </c>
      <c r="G171" s="31">
        <v>259.89999999999998</v>
      </c>
      <c r="H171" s="31">
        <v>259.89999999999998</v>
      </c>
      <c r="I171" s="31">
        <v>259.89999999999998</v>
      </c>
      <c r="J171" s="158">
        <v>0</v>
      </c>
      <c r="K171" s="31">
        <v>0</v>
      </c>
      <c r="L171" s="31">
        <v>0</v>
      </c>
      <c r="M171" s="12"/>
      <c r="N171" s="12"/>
    </row>
    <row r="172" spans="1:14" s="5" customFormat="1" ht="59.45" customHeight="1" x14ac:dyDescent="0.25">
      <c r="A172" s="20">
        <v>800</v>
      </c>
      <c r="B172" s="242" t="s">
        <v>434</v>
      </c>
      <c r="C172" s="161" t="s">
        <v>433</v>
      </c>
      <c r="D172" s="155" t="s">
        <v>81</v>
      </c>
      <c r="E172" s="17" t="s">
        <v>32</v>
      </c>
      <c r="F172" s="153" t="s">
        <v>229</v>
      </c>
      <c r="G172" s="31">
        <v>467.9</v>
      </c>
      <c r="H172" s="31">
        <v>467.9</v>
      </c>
      <c r="I172" s="31">
        <v>467.9</v>
      </c>
      <c r="J172" s="158">
        <v>0</v>
      </c>
      <c r="K172" s="31">
        <v>0</v>
      </c>
      <c r="L172" s="31">
        <v>0</v>
      </c>
      <c r="M172" s="12"/>
      <c r="N172" s="12"/>
    </row>
    <row r="173" spans="1:14" s="5" customFormat="1" ht="73.5" customHeight="1" x14ac:dyDescent="0.25">
      <c r="A173" s="20">
        <v>800</v>
      </c>
      <c r="B173" s="36" t="s">
        <v>329</v>
      </c>
      <c r="C173" s="161" t="s">
        <v>328</v>
      </c>
      <c r="D173" s="36" t="s">
        <v>329</v>
      </c>
      <c r="E173" s="17" t="s">
        <v>32</v>
      </c>
      <c r="F173" s="153" t="s">
        <v>229</v>
      </c>
      <c r="G173" s="31">
        <v>0</v>
      </c>
      <c r="H173" s="31">
        <v>0</v>
      </c>
      <c r="I173" s="31">
        <v>0</v>
      </c>
      <c r="J173" s="158">
        <v>0</v>
      </c>
      <c r="K173" s="31">
        <v>0</v>
      </c>
      <c r="L173" s="31">
        <v>0</v>
      </c>
      <c r="M173" s="12"/>
      <c r="N173" s="12"/>
    </row>
    <row r="174" spans="1:14" s="5" customFormat="1" ht="85.5" x14ac:dyDescent="0.25">
      <c r="A174" s="20">
        <v>850</v>
      </c>
      <c r="B174" s="155" t="s">
        <v>52</v>
      </c>
      <c r="C174" s="161" t="s">
        <v>241</v>
      </c>
      <c r="D174" s="155" t="s">
        <v>52</v>
      </c>
      <c r="E174" s="17" t="s">
        <v>467</v>
      </c>
      <c r="F174" s="153" t="s">
        <v>229</v>
      </c>
      <c r="G174" s="31">
        <v>65.5</v>
      </c>
      <c r="H174" s="31">
        <v>65.5</v>
      </c>
      <c r="I174" s="31">
        <v>65.5</v>
      </c>
      <c r="J174" s="158">
        <v>0</v>
      </c>
      <c r="K174" s="31">
        <v>0</v>
      </c>
      <c r="L174" s="31">
        <v>0</v>
      </c>
      <c r="M174" s="12"/>
      <c r="N174" s="12"/>
    </row>
    <row r="175" spans="1:14" s="5" customFormat="1" ht="52.15" hidden="1" customHeight="1" x14ac:dyDescent="0.25">
      <c r="A175" s="20">
        <v>800</v>
      </c>
      <c r="B175" s="162" t="s">
        <v>306</v>
      </c>
      <c r="C175" s="161" t="s">
        <v>305</v>
      </c>
      <c r="D175" s="162" t="s">
        <v>306</v>
      </c>
      <c r="E175" s="17" t="s">
        <v>32</v>
      </c>
      <c r="F175" s="153" t="s">
        <v>229</v>
      </c>
      <c r="G175" s="31"/>
      <c r="H175" s="31"/>
      <c r="I175" s="31"/>
      <c r="J175" s="158"/>
      <c r="K175" s="31"/>
      <c r="L175" s="31"/>
      <c r="M175" s="12"/>
      <c r="N175" s="12"/>
    </row>
    <row r="176" spans="1:14" s="5" customFormat="1" ht="114.6" customHeight="1" x14ac:dyDescent="0.25">
      <c r="A176" s="20">
        <v>800</v>
      </c>
      <c r="B176" s="36" t="s">
        <v>327</v>
      </c>
      <c r="C176" s="161" t="s">
        <v>326</v>
      </c>
      <c r="D176" s="36" t="s">
        <v>327</v>
      </c>
      <c r="E176" s="17" t="s">
        <v>32</v>
      </c>
      <c r="F176" s="153" t="s">
        <v>229</v>
      </c>
      <c r="G176" s="31">
        <v>34061.4</v>
      </c>
      <c r="H176" s="31">
        <v>0</v>
      </c>
      <c r="I176" s="31">
        <v>34061.4</v>
      </c>
      <c r="J176" s="158">
        <v>30537.200000000001</v>
      </c>
      <c r="K176" s="31">
        <v>0</v>
      </c>
      <c r="L176" s="31">
        <v>0</v>
      </c>
      <c r="M176" s="12"/>
      <c r="N176" s="12"/>
    </row>
    <row r="177" spans="1:14" s="5" customFormat="1" ht="79.900000000000006" customHeight="1" x14ac:dyDescent="0.25">
      <c r="A177" s="20">
        <v>800</v>
      </c>
      <c r="B177" s="195" t="s">
        <v>334</v>
      </c>
      <c r="C177" s="196" t="s">
        <v>318</v>
      </c>
      <c r="D177" s="195" t="s">
        <v>334</v>
      </c>
      <c r="E177" s="17" t="s">
        <v>32</v>
      </c>
      <c r="F177" s="153" t="s">
        <v>229</v>
      </c>
      <c r="G177" s="31">
        <v>567.9</v>
      </c>
      <c r="H177" s="31">
        <v>567.9</v>
      </c>
      <c r="I177" s="31">
        <v>567.9</v>
      </c>
      <c r="J177" s="158">
        <v>0</v>
      </c>
      <c r="K177" s="31">
        <v>0</v>
      </c>
      <c r="L177" s="31">
        <v>0</v>
      </c>
      <c r="M177" s="12"/>
      <c r="N177" s="12"/>
    </row>
    <row r="178" spans="1:14" s="5" customFormat="1" ht="84.6" customHeight="1" x14ac:dyDescent="0.25">
      <c r="A178" s="20">
        <v>800</v>
      </c>
      <c r="B178" s="240" t="s">
        <v>426</v>
      </c>
      <c r="C178" s="161" t="s">
        <v>242</v>
      </c>
      <c r="D178" s="155" t="s">
        <v>301</v>
      </c>
      <c r="E178" s="17" t="s">
        <v>32</v>
      </c>
      <c r="F178" s="153" t="s">
        <v>229</v>
      </c>
      <c r="G178" s="158">
        <v>61509</v>
      </c>
      <c r="H178" s="31">
        <v>2451.3000000000002</v>
      </c>
      <c r="I178" s="31">
        <v>61509</v>
      </c>
      <c r="J178" s="158">
        <v>0</v>
      </c>
      <c r="K178" s="31">
        <v>0</v>
      </c>
      <c r="L178" s="31">
        <v>0</v>
      </c>
      <c r="M178" s="12"/>
      <c r="N178" s="12"/>
    </row>
    <row r="179" spans="1:14" s="5" customFormat="1" ht="45" customHeight="1" x14ac:dyDescent="0.25">
      <c r="A179" s="20">
        <v>800</v>
      </c>
      <c r="B179" s="155" t="s">
        <v>302</v>
      </c>
      <c r="C179" s="161" t="s">
        <v>242</v>
      </c>
      <c r="D179" s="155" t="s">
        <v>302</v>
      </c>
      <c r="E179" s="17" t="s">
        <v>32</v>
      </c>
      <c r="F179" s="153" t="s">
        <v>229</v>
      </c>
      <c r="G179" s="158">
        <v>7670.5</v>
      </c>
      <c r="H179" s="158">
        <v>7670.5</v>
      </c>
      <c r="I179" s="158">
        <v>7670.5</v>
      </c>
      <c r="J179" s="158">
        <v>0</v>
      </c>
      <c r="K179" s="31">
        <v>0</v>
      </c>
      <c r="L179" s="31">
        <v>0</v>
      </c>
      <c r="M179" s="12"/>
      <c r="N179" s="12"/>
    </row>
    <row r="180" spans="1:14" s="5" customFormat="1" ht="57" customHeight="1" x14ac:dyDescent="0.25">
      <c r="A180" s="20">
        <v>800</v>
      </c>
      <c r="B180" s="155" t="s">
        <v>84</v>
      </c>
      <c r="C180" s="161" t="s">
        <v>242</v>
      </c>
      <c r="D180" s="155" t="s">
        <v>84</v>
      </c>
      <c r="E180" s="17" t="s">
        <v>32</v>
      </c>
      <c r="F180" s="153" t="s">
        <v>229</v>
      </c>
      <c r="G180" s="31">
        <v>26469.599999999999</v>
      </c>
      <c r="H180" s="31">
        <v>14780.6</v>
      </c>
      <c r="I180" s="31">
        <v>26469.599999999999</v>
      </c>
      <c r="J180" s="158">
        <v>2031</v>
      </c>
      <c r="K180" s="31">
        <v>0</v>
      </c>
      <c r="L180" s="31">
        <v>8611</v>
      </c>
      <c r="M180" s="12"/>
      <c r="N180" s="12"/>
    </row>
    <row r="181" spans="1:14" s="5" customFormat="1" ht="72.599999999999994" customHeight="1" x14ac:dyDescent="0.25">
      <c r="A181" s="20">
        <v>800</v>
      </c>
      <c r="B181" s="242" t="s">
        <v>428</v>
      </c>
      <c r="C181" s="241" t="s">
        <v>427</v>
      </c>
      <c r="D181" s="155" t="s">
        <v>303</v>
      </c>
      <c r="E181" s="17" t="s">
        <v>32</v>
      </c>
      <c r="F181" s="153" t="s">
        <v>229</v>
      </c>
      <c r="G181" s="31">
        <v>5000.1000000000004</v>
      </c>
      <c r="H181" s="31">
        <v>0</v>
      </c>
      <c r="I181" s="31">
        <v>5000.1000000000004</v>
      </c>
      <c r="J181" s="158">
        <v>0</v>
      </c>
      <c r="K181" s="31">
        <v>0</v>
      </c>
      <c r="L181" s="31">
        <v>0</v>
      </c>
      <c r="M181" s="12"/>
      <c r="N181" s="12"/>
    </row>
    <row r="182" spans="1:14" s="5" customFormat="1" ht="45" customHeight="1" x14ac:dyDescent="0.25">
      <c r="A182" s="20">
        <v>804</v>
      </c>
      <c r="B182" s="163" t="s">
        <v>304</v>
      </c>
      <c r="C182" s="191" t="s">
        <v>432</v>
      </c>
      <c r="D182" s="163" t="s">
        <v>304</v>
      </c>
      <c r="E182" s="175" t="s">
        <v>28</v>
      </c>
      <c r="F182" s="153" t="s">
        <v>229</v>
      </c>
      <c r="G182" s="31">
        <v>1500</v>
      </c>
      <c r="H182" s="31">
        <v>1500</v>
      </c>
      <c r="I182" s="31">
        <v>1500</v>
      </c>
      <c r="J182" s="158">
        <v>0</v>
      </c>
      <c r="K182" s="31">
        <v>0</v>
      </c>
      <c r="L182" s="31">
        <v>0</v>
      </c>
      <c r="M182" s="12"/>
      <c r="N182" s="12"/>
    </row>
    <row r="183" spans="1:14" s="5" customFormat="1" ht="45" customHeight="1" x14ac:dyDescent="0.25">
      <c r="A183" s="192">
        <v>800</v>
      </c>
      <c r="B183" s="262" t="s">
        <v>457</v>
      </c>
      <c r="C183" s="191" t="s">
        <v>456</v>
      </c>
      <c r="D183" s="262" t="s">
        <v>457</v>
      </c>
      <c r="E183" s="175" t="s">
        <v>464</v>
      </c>
      <c r="F183" s="194"/>
      <c r="G183" s="171">
        <v>0</v>
      </c>
      <c r="H183" s="171">
        <v>0</v>
      </c>
      <c r="I183" s="171">
        <v>0</v>
      </c>
      <c r="J183" s="259">
        <v>6792.7</v>
      </c>
      <c r="K183" s="171">
        <v>40385.199999999997</v>
      </c>
      <c r="L183" s="171">
        <v>59283.4</v>
      </c>
      <c r="M183" s="12"/>
      <c r="N183" s="12"/>
    </row>
    <row r="184" spans="1:14" s="5" customFormat="1" ht="93" customHeight="1" x14ac:dyDescent="0.25">
      <c r="A184" s="192">
        <v>804</v>
      </c>
      <c r="B184" s="36" t="s">
        <v>280</v>
      </c>
      <c r="C184" s="193" t="s">
        <v>330</v>
      </c>
      <c r="D184" s="36" t="s">
        <v>280</v>
      </c>
      <c r="E184" s="175" t="s">
        <v>28</v>
      </c>
      <c r="F184" s="194" t="s">
        <v>229</v>
      </c>
      <c r="G184" s="171">
        <v>1636.5</v>
      </c>
      <c r="H184" s="171">
        <v>1024</v>
      </c>
      <c r="I184" s="171">
        <v>1636.5</v>
      </c>
      <c r="J184" s="259">
        <v>0</v>
      </c>
      <c r="K184" s="171">
        <v>0</v>
      </c>
      <c r="L184" s="171">
        <v>1608.9</v>
      </c>
      <c r="M184" s="12"/>
      <c r="N184" s="12"/>
    </row>
    <row r="185" spans="1:14" s="5" customFormat="1" ht="40.15" customHeight="1" x14ac:dyDescent="0.25">
      <c r="A185" s="20">
        <v>800</v>
      </c>
      <c r="B185" s="22" t="s">
        <v>332</v>
      </c>
      <c r="C185" s="191" t="s">
        <v>425</v>
      </c>
      <c r="D185" s="22" t="s">
        <v>332</v>
      </c>
      <c r="E185" s="17" t="s">
        <v>32</v>
      </c>
      <c r="F185" s="153" t="s">
        <v>229</v>
      </c>
      <c r="G185" s="31">
        <v>410.2</v>
      </c>
      <c r="H185" s="31">
        <v>410.2</v>
      </c>
      <c r="I185" s="31">
        <v>410.2</v>
      </c>
      <c r="J185" s="158">
        <v>410.2</v>
      </c>
      <c r="K185" s="31">
        <v>0</v>
      </c>
      <c r="L185" s="31">
        <v>0</v>
      </c>
      <c r="M185" s="12"/>
      <c r="N185" s="12"/>
    </row>
    <row r="186" spans="1:14" s="5" customFormat="1" ht="53.45" customHeight="1" x14ac:dyDescent="0.25">
      <c r="A186" s="20">
        <v>800</v>
      </c>
      <c r="B186" s="242" t="s">
        <v>431</v>
      </c>
      <c r="C186" s="197" t="s">
        <v>430</v>
      </c>
      <c r="D186" s="36" t="s">
        <v>333</v>
      </c>
      <c r="E186" s="175" t="s">
        <v>32</v>
      </c>
      <c r="F186" s="194" t="s">
        <v>229</v>
      </c>
      <c r="G186" s="171">
        <v>41666.699999999997</v>
      </c>
      <c r="H186" s="171">
        <v>3435.4</v>
      </c>
      <c r="I186" s="171">
        <v>41666.699999999997</v>
      </c>
      <c r="J186" s="259">
        <v>45836.639999999999</v>
      </c>
      <c r="K186" s="171">
        <v>0</v>
      </c>
      <c r="L186" s="171">
        <v>0</v>
      </c>
      <c r="M186" s="12"/>
      <c r="N186" s="12"/>
    </row>
    <row r="187" spans="1:14" s="5" customFormat="1" ht="101.45" customHeight="1" x14ac:dyDescent="0.25">
      <c r="A187" s="20">
        <v>846</v>
      </c>
      <c r="B187" s="36" t="s">
        <v>336</v>
      </c>
      <c r="C187" s="191" t="s">
        <v>335</v>
      </c>
      <c r="D187" s="36" t="s">
        <v>336</v>
      </c>
      <c r="E187" s="17" t="s">
        <v>466</v>
      </c>
      <c r="F187" s="194" t="s">
        <v>229</v>
      </c>
      <c r="G187" s="31">
        <v>10421.299999999999</v>
      </c>
      <c r="H187" s="31">
        <v>10421.299999999999</v>
      </c>
      <c r="I187" s="31">
        <v>10421.299999999999</v>
      </c>
      <c r="J187" s="158">
        <v>0</v>
      </c>
      <c r="K187" s="31">
        <v>10410.4</v>
      </c>
      <c r="L187" s="31">
        <v>0</v>
      </c>
      <c r="M187" s="12"/>
      <c r="N187" s="12"/>
    </row>
    <row r="188" spans="1:14" s="5" customFormat="1" ht="62.25" customHeight="1" x14ac:dyDescent="0.25">
      <c r="A188" s="20">
        <v>846</v>
      </c>
      <c r="B188" s="239" t="s">
        <v>454</v>
      </c>
      <c r="C188" s="191" t="s">
        <v>335</v>
      </c>
      <c r="D188" s="239" t="s">
        <v>454</v>
      </c>
      <c r="E188" s="175" t="s">
        <v>465</v>
      </c>
      <c r="F188" s="194"/>
      <c r="G188" s="261">
        <v>0</v>
      </c>
      <c r="H188" s="261">
        <v>0</v>
      </c>
      <c r="I188" s="261">
        <v>0</v>
      </c>
      <c r="J188" s="260">
        <v>0</v>
      </c>
      <c r="K188" s="261">
        <v>6224.2</v>
      </c>
      <c r="L188" s="261">
        <v>0</v>
      </c>
      <c r="M188" s="12"/>
      <c r="N188" s="12"/>
    </row>
    <row r="189" spans="1:14" s="5" customFormat="1" ht="122.25" customHeight="1" x14ac:dyDescent="0.25">
      <c r="A189" s="20">
        <v>800</v>
      </c>
      <c r="B189" s="242" t="s">
        <v>455</v>
      </c>
      <c r="C189" s="191" t="s">
        <v>429</v>
      </c>
      <c r="D189" s="22" t="s">
        <v>337</v>
      </c>
      <c r="E189" s="175" t="s">
        <v>32</v>
      </c>
      <c r="F189" s="194" t="s">
        <v>229</v>
      </c>
      <c r="G189" s="261">
        <v>43673.8</v>
      </c>
      <c r="H189" s="261">
        <v>40393.5</v>
      </c>
      <c r="I189" s="261">
        <v>43673.8</v>
      </c>
      <c r="J189" s="260">
        <v>0</v>
      </c>
      <c r="K189" s="261">
        <v>0</v>
      </c>
      <c r="L189" s="261">
        <v>0</v>
      </c>
      <c r="M189" s="12"/>
      <c r="N189" s="12"/>
    </row>
    <row r="190" spans="1:14" s="5" customFormat="1" ht="45" customHeight="1" x14ac:dyDescent="0.25">
      <c r="A190" s="20"/>
      <c r="B190" s="150"/>
      <c r="C190" s="32" t="s">
        <v>236</v>
      </c>
      <c r="D190" s="164" t="s">
        <v>16</v>
      </c>
      <c r="E190" s="148"/>
      <c r="F190" s="153" t="s">
        <v>229</v>
      </c>
      <c r="G190" s="31">
        <f>G191+G192+G193+G194+G195+G196+G197+G198+G199+G200+G201+G202+G203+G204+G206+G207+G208+G209+G210+G211+G212+G213+G214+G215+G216+G217+G218+G219+G220+G221+G222+G223+G224+G225+G226+G227+G228+G229+G230+G205+G231+G232+G233+G234+G235+G236+G239</f>
        <v>1451595.6</v>
      </c>
      <c r="H190" s="31">
        <f t="shared" ref="H190:I190" si="54">H191+H192+H193+H194+H195+H196+H197+H198+H199+H200+H201+H202+H203+H204+H206+H207+H208+H209+H210+H211+H212+H213+H214+H215+H216+H217+H218+H219+H220+H221+H222+H223+H224+H225+H226+H227+H228+H229+H230+H205+H231+H232+H233+H234+H235+H236+H239</f>
        <v>1090714.0000000002</v>
      </c>
      <c r="I190" s="31">
        <f t="shared" si="54"/>
        <v>1538145.0000000005</v>
      </c>
      <c r="J190" s="31">
        <f>J191+J192+J193+J194+J195+J196+J197+J198+J199+J200+J201+J202+J203+J204+J206+J207+J208+J209+J210+J211+J212+J213+J214+J215+J216+J217+J218+J219+J220+J221+J222+J223+J224+J225+J226+J227+J228+J229+J230+J205+J231+J232+J233+J234+J235+J236+J239+J237+J238</f>
        <v>1417299.8999999994</v>
      </c>
      <c r="K190" s="31">
        <f>K191+K192+K193+K194+K195+K196+K197+K198+K199+K200+K201+K202+K203+K204+K206+K207+K208+K209+K210+K211+K212+K213+K214+K215+K216+K217+K218+K219+K220+K221+K222+K223+K224+K225+K226+K227+K228+K229+K230+K205+K231+K232+K233+K234+K235+K236+K239+K237+K238</f>
        <v>1231898.2000000004</v>
      </c>
      <c r="L190" s="31">
        <f t="shared" ref="L190" si="55">L191+L192+L193+L194+L195+L196+L197+L198+L199+L200+L201+L202+L203+L204+L206+L207+L208+L209+L210+L211+L212+L213+L214+L215+L216+L217+L218+L219+L220+L221+L222+L223+L224+L225+L226+L227+L228+L229+L230+L205+L231+L232+L233+L234+L235+L236+L239+L237+L238</f>
        <v>1367264.3000000003</v>
      </c>
      <c r="M190" s="12"/>
      <c r="N190" s="12"/>
    </row>
    <row r="191" spans="1:14" s="5" customFormat="1" ht="60.75" customHeight="1" thickBot="1" x14ac:dyDescent="0.3">
      <c r="A191" s="20">
        <v>804</v>
      </c>
      <c r="B191" s="157" t="s">
        <v>69</v>
      </c>
      <c r="C191" s="165" t="s">
        <v>331</v>
      </c>
      <c r="D191" s="157" t="s">
        <v>69</v>
      </c>
      <c r="E191" s="17" t="s">
        <v>28</v>
      </c>
      <c r="F191" s="153" t="s">
        <v>229</v>
      </c>
      <c r="G191" s="31">
        <v>838.3</v>
      </c>
      <c r="H191" s="31">
        <v>215</v>
      </c>
      <c r="I191" s="31">
        <v>838.3</v>
      </c>
      <c r="J191" s="158">
        <v>871.9</v>
      </c>
      <c r="K191" s="31">
        <v>906.7</v>
      </c>
      <c r="L191" s="31">
        <v>943</v>
      </c>
      <c r="M191" s="12"/>
      <c r="N191" s="12"/>
    </row>
    <row r="192" spans="1:14" s="5" customFormat="1" ht="88.15" customHeight="1" x14ac:dyDescent="0.25">
      <c r="A192" s="20">
        <v>804</v>
      </c>
      <c r="B192" s="157" t="s">
        <v>68</v>
      </c>
      <c r="C192" s="160" t="s">
        <v>237</v>
      </c>
      <c r="D192" s="157" t="s">
        <v>68</v>
      </c>
      <c r="E192" s="17" t="s">
        <v>28</v>
      </c>
      <c r="F192" s="153" t="s">
        <v>229</v>
      </c>
      <c r="G192" s="31">
        <v>11690.8</v>
      </c>
      <c r="H192" s="31">
        <v>5700</v>
      </c>
      <c r="I192" s="31">
        <v>10993.4</v>
      </c>
      <c r="J192" s="158">
        <v>14898.3</v>
      </c>
      <c r="K192" s="158">
        <v>14898.3</v>
      </c>
      <c r="L192" s="158">
        <v>14898.3</v>
      </c>
      <c r="M192" s="12"/>
      <c r="N192" s="12"/>
    </row>
    <row r="193" spans="1:14" s="5" customFormat="1" ht="63" x14ac:dyDescent="0.25">
      <c r="A193" s="20">
        <v>804</v>
      </c>
      <c r="B193" s="157" t="s">
        <v>70</v>
      </c>
      <c r="C193" s="160" t="s">
        <v>311</v>
      </c>
      <c r="D193" s="157" t="s">
        <v>70</v>
      </c>
      <c r="E193" s="17" t="s">
        <v>28</v>
      </c>
      <c r="F193" s="153" t="s">
        <v>229</v>
      </c>
      <c r="G193" s="31">
        <v>27560.6</v>
      </c>
      <c r="H193" s="31">
        <v>21589.8</v>
      </c>
      <c r="I193" s="31">
        <v>29140.9</v>
      </c>
      <c r="J193" s="158">
        <v>32286.400000000001</v>
      </c>
      <c r="K193" s="158">
        <v>32286.400000000001</v>
      </c>
      <c r="L193" s="158">
        <v>32286.400000000001</v>
      </c>
      <c r="M193" s="12"/>
      <c r="N193" s="12"/>
    </row>
    <row r="194" spans="1:14" s="5" customFormat="1" ht="57" x14ac:dyDescent="0.25">
      <c r="A194" s="20">
        <v>804</v>
      </c>
      <c r="B194" s="157" t="s">
        <v>71</v>
      </c>
      <c r="C194" s="160" t="s">
        <v>238</v>
      </c>
      <c r="D194" s="157" t="s">
        <v>71</v>
      </c>
      <c r="E194" s="17" t="s">
        <v>28</v>
      </c>
      <c r="F194" s="153" t="s">
        <v>229</v>
      </c>
      <c r="G194" s="31">
        <v>5252.4</v>
      </c>
      <c r="H194" s="31">
        <v>4271.6000000000004</v>
      </c>
      <c r="I194" s="31">
        <v>6266</v>
      </c>
      <c r="J194" s="158">
        <v>5882</v>
      </c>
      <c r="K194" s="31">
        <v>5882</v>
      </c>
      <c r="L194" s="31">
        <v>5882</v>
      </c>
      <c r="M194" s="12"/>
      <c r="N194" s="12"/>
    </row>
    <row r="195" spans="1:14" s="5" customFormat="1" ht="89.45" customHeight="1" x14ac:dyDescent="0.25">
      <c r="A195" s="20">
        <v>804</v>
      </c>
      <c r="B195" s="157" t="s">
        <v>72</v>
      </c>
      <c r="C195" s="160" t="s">
        <v>245</v>
      </c>
      <c r="D195" s="157" t="s">
        <v>72</v>
      </c>
      <c r="E195" s="17" t="s">
        <v>28</v>
      </c>
      <c r="F195" s="153" t="s">
        <v>229</v>
      </c>
      <c r="G195" s="31"/>
      <c r="H195" s="31"/>
      <c r="I195" s="31"/>
      <c r="J195" s="158"/>
      <c r="K195" s="31"/>
      <c r="L195" s="31"/>
      <c r="M195" s="12"/>
      <c r="N195" s="12"/>
    </row>
    <row r="196" spans="1:14" s="5" customFormat="1" ht="42" customHeight="1" x14ac:dyDescent="0.25">
      <c r="A196" s="20">
        <v>804</v>
      </c>
      <c r="B196" s="157" t="s">
        <v>73</v>
      </c>
      <c r="C196" s="160" t="s">
        <v>246</v>
      </c>
      <c r="D196" s="157" t="s">
        <v>73</v>
      </c>
      <c r="E196" s="17" t="s">
        <v>28</v>
      </c>
      <c r="F196" s="153" t="s">
        <v>229</v>
      </c>
      <c r="G196" s="31">
        <v>642993.9</v>
      </c>
      <c r="H196" s="31">
        <v>483400</v>
      </c>
      <c r="I196" s="31">
        <v>642993.9</v>
      </c>
      <c r="J196" s="158">
        <v>659475.1</v>
      </c>
      <c r="K196" s="158">
        <v>555500.80000000005</v>
      </c>
      <c r="L196" s="158">
        <v>627966.80000000005</v>
      </c>
      <c r="M196" s="12"/>
      <c r="N196" s="12"/>
    </row>
    <row r="197" spans="1:14" s="5" customFormat="1" ht="45" customHeight="1" x14ac:dyDescent="0.25">
      <c r="A197" s="20">
        <v>804</v>
      </c>
      <c r="B197" s="157" t="s">
        <v>74</v>
      </c>
      <c r="C197" s="160" t="s">
        <v>247</v>
      </c>
      <c r="D197" s="157" t="s">
        <v>74</v>
      </c>
      <c r="E197" s="17" t="s">
        <v>28</v>
      </c>
      <c r="F197" s="153" t="s">
        <v>229</v>
      </c>
      <c r="G197" s="31">
        <v>17622.2</v>
      </c>
      <c r="H197" s="31">
        <v>13010.3</v>
      </c>
      <c r="I197" s="31">
        <v>17622.2</v>
      </c>
      <c r="J197" s="158">
        <v>19172.2</v>
      </c>
      <c r="K197" s="158">
        <v>19172.2</v>
      </c>
      <c r="L197" s="158">
        <v>19172.2</v>
      </c>
      <c r="M197" s="12"/>
      <c r="N197" s="12"/>
    </row>
    <row r="198" spans="1:14" s="5" customFormat="1" ht="37.9" customHeight="1" x14ac:dyDescent="0.25">
      <c r="A198" s="20">
        <v>804</v>
      </c>
      <c r="B198" s="157" t="s">
        <v>75</v>
      </c>
      <c r="C198" s="160" t="s">
        <v>248</v>
      </c>
      <c r="D198" s="157" t="s">
        <v>75</v>
      </c>
      <c r="E198" s="17" t="s">
        <v>28</v>
      </c>
      <c r="F198" s="153" t="s">
        <v>229</v>
      </c>
      <c r="G198" s="158">
        <v>3957.2</v>
      </c>
      <c r="H198" s="31">
        <v>3000</v>
      </c>
      <c r="I198" s="158">
        <v>4060.9</v>
      </c>
      <c r="J198" s="158">
        <v>4126.7</v>
      </c>
      <c r="K198" s="31">
        <v>4126.7</v>
      </c>
      <c r="L198" s="31">
        <v>4126.7</v>
      </c>
      <c r="M198" s="12"/>
      <c r="N198" s="12"/>
    </row>
    <row r="199" spans="1:14" s="5" customFormat="1" ht="48.6" customHeight="1" x14ac:dyDescent="0.25">
      <c r="A199" s="20">
        <v>804</v>
      </c>
      <c r="B199" s="166" t="s">
        <v>76</v>
      </c>
      <c r="C199" s="160" t="s">
        <v>249</v>
      </c>
      <c r="D199" s="166" t="s">
        <v>76</v>
      </c>
      <c r="E199" s="17" t="s">
        <v>28</v>
      </c>
      <c r="F199" s="153" t="s">
        <v>229</v>
      </c>
      <c r="G199" s="158">
        <v>225355.2</v>
      </c>
      <c r="H199" s="31">
        <v>152000</v>
      </c>
      <c r="I199" s="31">
        <v>225355.2</v>
      </c>
      <c r="J199" s="158">
        <v>224917.6</v>
      </c>
      <c r="K199" s="31">
        <v>189456.7</v>
      </c>
      <c r="L199" s="31">
        <v>214171.7</v>
      </c>
      <c r="M199" s="12"/>
      <c r="N199" s="12"/>
    </row>
    <row r="200" spans="1:14" s="5" customFormat="1" ht="79.900000000000006" customHeight="1" x14ac:dyDescent="0.25">
      <c r="A200" s="20">
        <v>805</v>
      </c>
      <c r="B200" s="157" t="s">
        <v>55</v>
      </c>
      <c r="C200" s="160" t="s">
        <v>252</v>
      </c>
      <c r="D200" s="157" t="s">
        <v>55</v>
      </c>
      <c r="E200" s="17" t="s">
        <v>29</v>
      </c>
      <c r="F200" s="153" t="s">
        <v>229</v>
      </c>
      <c r="G200" s="158">
        <v>786.8</v>
      </c>
      <c r="H200" s="31">
        <v>601.79999999999995</v>
      </c>
      <c r="I200" s="158">
        <v>786.8</v>
      </c>
      <c r="J200" s="158">
        <v>774.4</v>
      </c>
      <c r="K200" s="31">
        <v>789.8</v>
      </c>
      <c r="L200" s="31">
        <v>774.1</v>
      </c>
      <c r="M200" s="12"/>
      <c r="N200" s="12"/>
    </row>
    <row r="201" spans="1:14" s="5" customFormat="1" ht="93.6" customHeight="1" x14ac:dyDescent="0.25">
      <c r="A201" s="20">
        <v>805</v>
      </c>
      <c r="B201" s="167" t="s">
        <v>80</v>
      </c>
      <c r="C201" s="160" t="s">
        <v>251</v>
      </c>
      <c r="D201" s="167" t="s">
        <v>80</v>
      </c>
      <c r="E201" s="17" t="s">
        <v>29</v>
      </c>
      <c r="F201" s="153" t="s">
        <v>229</v>
      </c>
      <c r="G201" s="31">
        <v>5131.6000000000004</v>
      </c>
      <c r="H201" s="31">
        <v>5085.3999999999996</v>
      </c>
      <c r="I201" s="31">
        <v>5131.6000000000004</v>
      </c>
      <c r="J201" s="158">
        <v>5199.1000000000004</v>
      </c>
      <c r="K201" s="31">
        <v>5407</v>
      </c>
      <c r="L201" s="31">
        <v>5623.1</v>
      </c>
      <c r="M201" s="12"/>
      <c r="N201" s="12"/>
    </row>
    <row r="202" spans="1:14" s="5" customFormat="1" ht="80.45" customHeight="1" thickBot="1" x14ac:dyDescent="0.3">
      <c r="A202" s="20">
        <v>805</v>
      </c>
      <c r="B202" s="157" t="s">
        <v>79</v>
      </c>
      <c r="C202" s="165" t="s">
        <v>250</v>
      </c>
      <c r="D202" s="157" t="s">
        <v>79</v>
      </c>
      <c r="E202" s="17" t="s">
        <v>29</v>
      </c>
      <c r="F202" s="153" t="s">
        <v>229</v>
      </c>
      <c r="G202" s="31">
        <v>16.8</v>
      </c>
      <c r="H202" s="31">
        <v>12.4</v>
      </c>
      <c r="I202" s="31">
        <v>16.8</v>
      </c>
      <c r="J202" s="158">
        <v>17.3</v>
      </c>
      <c r="K202" s="31">
        <v>17.899999999999999</v>
      </c>
      <c r="L202" s="31">
        <v>18.600000000000001</v>
      </c>
      <c r="M202" s="12"/>
      <c r="N202" s="12"/>
    </row>
    <row r="203" spans="1:14" s="5" customFormat="1" ht="60" customHeight="1" thickBot="1" x14ac:dyDescent="0.3">
      <c r="A203" s="20">
        <v>805</v>
      </c>
      <c r="B203" s="157" t="s">
        <v>77</v>
      </c>
      <c r="C203" s="165" t="s">
        <v>273</v>
      </c>
      <c r="D203" s="157" t="s">
        <v>77</v>
      </c>
      <c r="E203" s="17" t="s">
        <v>29</v>
      </c>
      <c r="F203" s="153" t="s">
        <v>229</v>
      </c>
      <c r="G203" s="31">
        <v>38116.5</v>
      </c>
      <c r="H203" s="31">
        <v>20592.5</v>
      </c>
      <c r="I203" s="31">
        <v>38116.5</v>
      </c>
      <c r="J203" s="158">
        <v>36052</v>
      </c>
      <c r="K203" s="31">
        <v>36052</v>
      </c>
      <c r="L203" s="31">
        <v>36052</v>
      </c>
      <c r="M203" s="12"/>
      <c r="N203" s="12"/>
    </row>
    <row r="204" spans="1:14" s="5" customFormat="1" ht="111" thickBot="1" x14ac:dyDescent="0.3">
      <c r="A204" s="20">
        <v>805</v>
      </c>
      <c r="B204" s="157" t="s">
        <v>78</v>
      </c>
      <c r="C204" s="165" t="s">
        <v>272</v>
      </c>
      <c r="D204" s="157" t="s">
        <v>78</v>
      </c>
      <c r="E204" s="17" t="s">
        <v>29</v>
      </c>
      <c r="F204" s="153" t="s">
        <v>229</v>
      </c>
      <c r="G204" s="31">
        <v>295.5</v>
      </c>
      <c r="H204" s="31">
        <v>46</v>
      </c>
      <c r="I204" s="31">
        <v>295.5</v>
      </c>
      <c r="J204" s="158">
        <v>180.8</v>
      </c>
      <c r="K204" s="31">
        <v>187.9</v>
      </c>
      <c r="L204" s="31">
        <v>195.4</v>
      </c>
      <c r="M204" s="12"/>
      <c r="N204" s="12"/>
    </row>
    <row r="205" spans="1:14" s="5" customFormat="1" ht="110.45" customHeight="1" x14ac:dyDescent="0.25">
      <c r="A205" s="20">
        <v>805</v>
      </c>
      <c r="B205" s="157" t="s">
        <v>92</v>
      </c>
      <c r="C205" s="160" t="s">
        <v>271</v>
      </c>
      <c r="D205" s="157" t="s">
        <v>92</v>
      </c>
      <c r="E205" s="17" t="s">
        <v>29</v>
      </c>
      <c r="F205" s="153" t="s">
        <v>229</v>
      </c>
      <c r="G205" s="31">
        <v>21089</v>
      </c>
      <c r="H205" s="31">
        <v>12507.6</v>
      </c>
      <c r="I205" s="31">
        <v>19146</v>
      </c>
      <c r="J205" s="158">
        <v>26248.400000000001</v>
      </c>
      <c r="K205" s="31">
        <v>27287.7</v>
      </c>
      <c r="L205" s="31">
        <v>28379.200000000001</v>
      </c>
      <c r="M205" s="12"/>
      <c r="N205" s="12"/>
    </row>
    <row r="206" spans="1:14" s="5" customFormat="1" ht="107.45" customHeight="1" x14ac:dyDescent="0.25">
      <c r="A206" s="20">
        <v>805</v>
      </c>
      <c r="B206" s="155" t="s">
        <v>91</v>
      </c>
      <c r="C206" s="160" t="s">
        <v>271</v>
      </c>
      <c r="D206" s="155" t="s">
        <v>91</v>
      </c>
      <c r="E206" s="17" t="s">
        <v>29</v>
      </c>
      <c r="F206" s="153" t="s">
        <v>229</v>
      </c>
      <c r="G206" s="31">
        <v>3119.4</v>
      </c>
      <c r="H206" s="31">
        <v>2060.8000000000002</v>
      </c>
      <c r="I206" s="31">
        <v>8231.2999999999993</v>
      </c>
      <c r="J206" s="158"/>
      <c r="K206" s="31"/>
      <c r="L206" s="31"/>
      <c r="M206" s="12"/>
      <c r="N206" s="12"/>
    </row>
    <row r="207" spans="1:14" s="5" customFormat="1" ht="56.45" customHeight="1" thickBot="1" x14ac:dyDescent="0.3">
      <c r="A207" s="20">
        <v>805</v>
      </c>
      <c r="B207" s="163" t="s">
        <v>93</v>
      </c>
      <c r="C207" s="165" t="s">
        <v>288</v>
      </c>
      <c r="D207" s="163" t="s">
        <v>93</v>
      </c>
      <c r="E207" s="17" t="s">
        <v>29</v>
      </c>
      <c r="F207" s="153" t="s">
        <v>229</v>
      </c>
      <c r="G207" s="31">
        <v>12889</v>
      </c>
      <c r="H207" s="31">
        <v>6612.9</v>
      </c>
      <c r="I207" s="31">
        <v>9798.9</v>
      </c>
      <c r="J207" s="158">
        <v>10265</v>
      </c>
      <c r="K207" s="31">
        <v>7972</v>
      </c>
      <c r="L207" s="31">
        <v>10165</v>
      </c>
      <c r="M207" s="12"/>
      <c r="N207" s="12"/>
    </row>
    <row r="208" spans="1:14" s="5" customFormat="1" ht="67.900000000000006" customHeight="1" thickBot="1" x14ac:dyDescent="0.3">
      <c r="A208" s="20">
        <v>805</v>
      </c>
      <c r="B208" s="155" t="s">
        <v>56</v>
      </c>
      <c r="C208" s="165" t="s">
        <v>269</v>
      </c>
      <c r="D208" s="155" t="s">
        <v>56</v>
      </c>
      <c r="E208" s="17" t="s">
        <v>29</v>
      </c>
      <c r="F208" s="153" t="s">
        <v>229</v>
      </c>
      <c r="G208" s="31">
        <v>31157</v>
      </c>
      <c r="H208" s="31">
        <v>23374.1</v>
      </c>
      <c r="I208" s="31">
        <v>31157</v>
      </c>
      <c r="J208" s="158">
        <v>31100</v>
      </c>
      <c r="K208" s="31">
        <v>23152</v>
      </c>
      <c r="L208" s="31">
        <v>29520</v>
      </c>
      <c r="M208" s="12"/>
      <c r="N208" s="12"/>
    </row>
    <row r="209" spans="1:14" s="5" customFormat="1" ht="86.25" thickBot="1" x14ac:dyDescent="0.3">
      <c r="A209" s="20">
        <v>805</v>
      </c>
      <c r="B209" s="155" t="s">
        <v>90</v>
      </c>
      <c r="C209" s="165" t="s">
        <v>270</v>
      </c>
      <c r="D209" s="155" t="s">
        <v>90</v>
      </c>
      <c r="E209" s="17" t="s">
        <v>29</v>
      </c>
      <c r="F209" s="153" t="s">
        <v>229</v>
      </c>
      <c r="G209" s="31">
        <v>68480</v>
      </c>
      <c r="H209" s="31">
        <v>49496.4</v>
      </c>
      <c r="I209" s="31">
        <v>67590</v>
      </c>
      <c r="J209" s="158">
        <v>69905</v>
      </c>
      <c r="K209" s="31">
        <v>48918</v>
      </c>
      <c r="L209" s="31">
        <v>63145</v>
      </c>
      <c r="M209" s="12"/>
      <c r="N209" s="12"/>
    </row>
    <row r="210" spans="1:14" s="5" customFormat="1" ht="55.9" customHeight="1" thickBot="1" x14ac:dyDescent="0.3">
      <c r="A210" s="20">
        <v>805</v>
      </c>
      <c r="B210" s="155" t="s">
        <v>89</v>
      </c>
      <c r="C210" s="165" t="s">
        <v>268</v>
      </c>
      <c r="D210" s="155" t="s">
        <v>89</v>
      </c>
      <c r="E210" s="17" t="s">
        <v>29</v>
      </c>
      <c r="F210" s="153" t="s">
        <v>229</v>
      </c>
      <c r="G210" s="31">
        <v>21980</v>
      </c>
      <c r="H210" s="31">
        <v>17062.099999999999</v>
      </c>
      <c r="I210" s="31">
        <v>22831.9</v>
      </c>
      <c r="J210" s="158">
        <v>24140</v>
      </c>
      <c r="K210" s="31">
        <v>17877.7</v>
      </c>
      <c r="L210" s="31">
        <v>22790.6</v>
      </c>
      <c r="M210" s="12"/>
      <c r="N210" s="12"/>
    </row>
    <row r="211" spans="1:14" s="5" customFormat="1" ht="85.5" x14ac:dyDescent="0.25">
      <c r="A211" s="20">
        <v>805</v>
      </c>
      <c r="B211" s="155" t="s">
        <v>86</v>
      </c>
      <c r="C211" s="168" t="s">
        <v>267</v>
      </c>
      <c r="D211" s="155" t="s">
        <v>86</v>
      </c>
      <c r="E211" s="17" t="s">
        <v>29</v>
      </c>
      <c r="F211" s="153" t="s">
        <v>229</v>
      </c>
      <c r="G211" s="31">
        <v>11140</v>
      </c>
      <c r="H211" s="31">
        <v>7996.1</v>
      </c>
      <c r="I211" s="31">
        <v>11540.6</v>
      </c>
      <c r="J211" s="158">
        <v>11959.1</v>
      </c>
      <c r="K211" s="31">
        <v>11959.1</v>
      </c>
      <c r="L211" s="31">
        <v>11959.1</v>
      </c>
      <c r="M211" s="12"/>
      <c r="N211" s="12"/>
    </row>
    <row r="212" spans="1:14" s="5" customFormat="1" ht="85.5" x14ac:dyDescent="0.25">
      <c r="A212" s="20">
        <v>805</v>
      </c>
      <c r="B212" s="169" t="s">
        <v>87</v>
      </c>
      <c r="C212" s="160" t="s">
        <v>289</v>
      </c>
      <c r="D212" s="169" t="s">
        <v>87</v>
      </c>
      <c r="E212" s="17" t="s">
        <v>29</v>
      </c>
      <c r="F212" s="153" t="s">
        <v>229</v>
      </c>
      <c r="G212" s="31">
        <v>26978</v>
      </c>
      <c r="H212" s="31">
        <v>20318.599999999999</v>
      </c>
      <c r="I212" s="31">
        <v>27788</v>
      </c>
      <c r="J212" s="158">
        <v>26200</v>
      </c>
      <c r="K212" s="31">
        <v>19693</v>
      </c>
      <c r="L212" s="31">
        <v>25109</v>
      </c>
      <c r="M212" s="12"/>
      <c r="N212" s="12"/>
    </row>
    <row r="213" spans="1:14" s="5" customFormat="1" ht="86.25" thickBot="1" x14ac:dyDescent="0.3">
      <c r="A213" s="20">
        <v>805</v>
      </c>
      <c r="B213" s="163" t="s">
        <v>88</v>
      </c>
      <c r="C213" s="165" t="s">
        <v>266</v>
      </c>
      <c r="D213" s="163" t="s">
        <v>88</v>
      </c>
      <c r="E213" s="17" t="s">
        <v>29</v>
      </c>
      <c r="F213" s="153" t="s">
        <v>229</v>
      </c>
      <c r="G213" s="31">
        <v>0</v>
      </c>
      <c r="H213" s="31">
        <v>0</v>
      </c>
      <c r="I213" s="31">
        <v>0</v>
      </c>
      <c r="J213" s="158">
        <v>16.600000000000001</v>
      </c>
      <c r="K213" s="31">
        <v>17.3</v>
      </c>
      <c r="L213" s="31">
        <v>17.3</v>
      </c>
      <c r="M213" s="12"/>
      <c r="N213" s="12"/>
    </row>
    <row r="214" spans="1:14" s="5" customFormat="1" ht="94.9" customHeight="1" thickBot="1" x14ac:dyDescent="0.3">
      <c r="A214" s="20">
        <v>805</v>
      </c>
      <c r="B214" s="155" t="s">
        <v>299</v>
      </c>
      <c r="C214" s="170" t="s">
        <v>296</v>
      </c>
      <c r="D214" s="155" t="s">
        <v>299</v>
      </c>
      <c r="E214" s="17" t="s">
        <v>29</v>
      </c>
      <c r="F214" s="153" t="s">
        <v>229</v>
      </c>
      <c r="G214" s="158">
        <v>636</v>
      </c>
      <c r="H214" s="31">
        <v>481.4</v>
      </c>
      <c r="I214" s="31">
        <v>641</v>
      </c>
      <c r="J214" s="158">
        <v>648.20000000000005</v>
      </c>
      <c r="K214" s="31">
        <v>654.9</v>
      </c>
      <c r="L214" s="31">
        <v>666.6</v>
      </c>
      <c r="M214" s="12"/>
      <c r="N214" s="12"/>
    </row>
    <row r="215" spans="1:14" s="5" customFormat="1" ht="86.25" thickBot="1" x14ac:dyDescent="0.3">
      <c r="A215" s="20">
        <v>805</v>
      </c>
      <c r="B215" s="155" t="s">
        <v>58</v>
      </c>
      <c r="C215" s="165" t="s">
        <v>265</v>
      </c>
      <c r="D215" s="155" t="s">
        <v>58</v>
      </c>
      <c r="E215" s="17" t="s">
        <v>29</v>
      </c>
      <c r="F215" s="153" t="s">
        <v>229</v>
      </c>
      <c r="G215" s="171">
        <v>49582.2</v>
      </c>
      <c r="H215" s="171">
        <v>38627.9</v>
      </c>
      <c r="I215" s="171">
        <v>51802.5</v>
      </c>
      <c r="J215" s="158">
        <v>14460.4</v>
      </c>
      <c r="K215" s="31">
        <v>13601.6</v>
      </c>
      <c r="L215" s="31">
        <v>13843.9</v>
      </c>
      <c r="M215" s="12"/>
      <c r="N215" s="12"/>
    </row>
    <row r="216" spans="1:14" s="5" customFormat="1" ht="70.900000000000006" customHeight="1" thickBot="1" x14ac:dyDescent="0.3">
      <c r="A216" s="20">
        <v>805</v>
      </c>
      <c r="B216" s="172" t="s">
        <v>298</v>
      </c>
      <c r="C216" s="173" t="s">
        <v>297</v>
      </c>
      <c r="D216" s="172" t="s">
        <v>298</v>
      </c>
      <c r="E216" s="17" t="s">
        <v>29</v>
      </c>
      <c r="F216" s="153" t="s">
        <v>229</v>
      </c>
      <c r="G216" s="171">
        <v>801.5</v>
      </c>
      <c r="H216" s="171">
        <v>610.4</v>
      </c>
      <c r="I216" s="171">
        <v>820.4</v>
      </c>
      <c r="J216" s="158">
        <v>921.6</v>
      </c>
      <c r="K216" s="31">
        <v>963.5</v>
      </c>
      <c r="L216" s="31">
        <v>963.5</v>
      </c>
      <c r="M216" s="12"/>
      <c r="N216" s="12"/>
    </row>
    <row r="217" spans="1:14" s="5" customFormat="1" ht="118.9" customHeight="1" x14ac:dyDescent="0.25">
      <c r="A217" s="20">
        <v>805</v>
      </c>
      <c r="B217" s="174" t="s">
        <v>57</v>
      </c>
      <c r="C217" s="168" t="s">
        <v>263</v>
      </c>
      <c r="D217" s="174" t="s">
        <v>57</v>
      </c>
      <c r="E217" s="175" t="s">
        <v>29</v>
      </c>
      <c r="F217" s="153" t="s">
        <v>229</v>
      </c>
      <c r="G217" s="171">
        <v>99361.9</v>
      </c>
      <c r="H217" s="171">
        <v>74560.399999999994</v>
      </c>
      <c r="I217" s="171">
        <v>100107.4</v>
      </c>
      <c r="J217" s="158">
        <v>101697.4</v>
      </c>
      <c r="K217" s="31">
        <v>101376.3</v>
      </c>
      <c r="L217" s="31">
        <v>101376.3</v>
      </c>
      <c r="M217" s="12"/>
      <c r="N217" s="12"/>
    </row>
    <row r="218" spans="1:14" s="5" customFormat="1" ht="68.45" customHeight="1" x14ac:dyDescent="0.25">
      <c r="A218" s="20">
        <v>805</v>
      </c>
      <c r="B218" s="155" t="s">
        <v>54</v>
      </c>
      <c r="C218" s="160" t="s">
        <v>262</v>
      </c>
      <c r="D218" s="155" t="s">
        <v>54</v>
      </c>
      <c r="E218" s="175" t="s">
        <v>29</v>
      </c>
      <c r="F218" s="153" t="s">
        <v>229</v>
      </c>
      <c r="G218" s="158">
        <v>4158.5</v>
      </c>
      <c r="H218" s="31">
        <v>2720</v>
      </c>
      <c r="I218" s="31">
        <v>3306.6</v>
      </c>
      <c r="J218" s="158">
        <v>1953</v>
      </c>
      <c r="K218" s="31">
        <v>1540.6</v>
      </c>
      <c r="L218" s="31">
        <v>2483.1999999999998</v>
      </c>
      <c r="M218" s="12"/>
      <c r="N218" s="12"/>
    </row>
    <row r="219" spans="1:14" s="5" customFormat="1" ht="87" customHeight="1" x14ac:dyDescent="0.25">
      <c r="A219" s="20">
        <v>804</v>
      </c>
      <c r="B219" s="155" t="s">
        <v>67</v>
      </c>
      <c r="C219" s="160" t="s">
        <v>264</v>
      </c>
      <c r="D219" s="155" t="s">
        <v>67</v>
      </c>
      <c r="E219" s="17" t="s">
        <v>28</v>
      </c>
      <c r="F219" s="153" t="s">
        <v>229</v>
      </c>
      <c r="G219" s="31">
        <v>2443.5</v>
      </c>
      <c r="H219" s="31">
        <v>2443.5</v>
      </c>
      <c r="I219" s="31">
        <v>2443.5</v>
      </c>
      <c r="J219" s="158">
        <v>3403.2</v>
      </c>
      <c r="K219" s="31">
        <v>3403.2</v>
      </c>
      <c r="L219" s="31">
        <v>3403.2</v>
      </c>
      <c r="M219" s="12"/>
      <c r="N219" s="12"/>
    </row>
    <row r="220" spans="1:14" s="5" customFormat="1" ht="53.45" customHeight="1" x14ac:dyDescent="0.25">
      <c r="A220" s="20">
        <v>804</v>
      </c>
      <c r="B220" s="155" t="s">
        <v>59</v>
      </c>
      <c r="C220" s="160" t="s">
        <v>261</v>
      </c>
      <c r="D220" s="155" t="s">
        <v>59</v>
      </c>
      <c r="E220" s="17" t="s">
        <v>28</v>
      </c>
      <c r="F220" s="153" t="s">
        <v>229</v>
      </c>
      <c r="G220" s="31">
        <v>251.8</v>
      </c>
      <c r="H220" s="31">
        <v>251.8</v>
      </c>
      <c r="I220" s="31">
        <v>340.6</v>
      </c>
      <c r="J220" s="158">
        <v>349.7</v>
      </c>
      <c r="K220" s="31">
        <v>349.7</v>
      </c>
      <c r="L220" s="31">
        <v>349.7</v>
      </c>
      <c r="M220" s="12"/>
      <c r="N220" s="12"/>
    </row>
    <row r="221" spans="1:14" s="5" customFormat="1" ht="49.9" customHeight="1" x14ac:dyDescent="0.25">
      <c r="A221" s="20">
        <v>804</v>
      </c>
      <c r="B221" s="155" t="s">
        <v>62</v>
      </c>
      <c r="C221" s="160" t="s">
        <v>260</v>
      </c>
      <c r="D221" s="155" t="s">
        <v>62</v>
      </c>
      <c r="E221" s="17" t="s">
        <v>28</v>
      </c>
      <c r="F221" s="153" t="s">
        <v>229</v>
      </c>
      <c r="G221" s="31">
        <v>124.1</v>
      </c>
      <c r="H221" s="31">
        <v>21.2</v>
      </c>
      <c r="I221" s="31">
        <v>35.299999999999997</v>
      </c>
      <c r="J221" s="158">
        <v>82.8</v>
      </c>
      <c r="K221" s="31">
        <v>82.8</v>
      </c>
      <c r="L221" s="31">
        <v>82.8</v>
      </c>
      <c r="M221" s="12"/>
      <c r="N221" s="12"/>
    </row>
    <row r="222" spans="1:14" s="5" customFormat="1" ht="67.900000000000006" customHeight="1" thickBot="1" x14ac:dyDescent="0.3">
      <c r="A222" s="20">
        <v>805</v>
      </c>
      <c r="B222" s="155" t="s">
        <v>63</v>
      </c>
      <c r="C222" s="165" t="s">
        <v>254</v>
      </c>
      <c r="D222" s="155" t="s">
        <v>63</v>
      </c>
      <c r="E222" s="17" t="s">
        <v>29</v>
      </c>
      <c r="F222" s="153" t="s">
        <v>229</v>
      </c>
      <c r="G222" s="31">
        <v>0.3</v>
      </c>
      <c r="H222" s="31">
        <v>0</v>
      </c>
      <c r="I222" s="31">
        <v>0.3</v>
      </c>
      <c r="J222" s="158"/>
      <c r="K222" s="31"/>
      <c r="L222" s="31"/>
      <c r="M222" s="12"/>
      <c r="N222" s="12"/>
    </row>
    <row r="223" spans="1:14" s="5" customFormat="1" ht="52.15" customHeight="1" thickBot="1" x14ac:dyDescent="0.3">
      <c r="A223" s="20">
        <v>805</v>
      </c>
      <c r="B223" s="155" t="s">
        <v>61</v>
      </c>
      <c r="C223" s="165" t="s">
        <v>253</v>
      </c>
      <c r="D223" s="155" t="s">
        <v>61</v>
      </c>
      <c r="E223" s="17" t="s">
        <v>29</v>
      </c>
      <c r="F223" s="153" t="s">
        <v>229</v>
      </c>
      <c r="G223" s="31">
        <v>556</v>
      </c>
      <c r="H223" s="31">
        <v>556</v>
      </c>
      <c r="I223" s="31">
        <v>556</v>
      </c>
      <c r="J223" s="158">
        <v>453</v>
      </c>
      <c r="K223" s="31">
        <v>471.1</v>
      </c>
      <c r="L223" s="31">
        <v>490</v>
      </c>
      <c r="M223" s="12"/>
      <c r="N223" s="12"/>
    </row>
    <row r="224" spans="1:14" s="5" customFormat="1" ht="83.45" customHeight="1" x14ac:dyDescent="0.25">
      <c r="A224" s="20">
        <v>800</v>
      </c>
      <c r="B224" s="155" t="s">
        <v>60</v>
      </c>
      <c r="C224" s="160" t="s">
        <v>255</v>
      </c>
      <c r="D224" s="155" t="s">
        <v>60</v>
      </c>
      <c r="E224" s="17" t="s">
        <v>32</v>
      </c>
      <c r="F224" s="153" t="s">
        <v>229</v>
      </c>
      <c r="G224" s="31">
        <v>13.5</v>
      </c>
      <c r="H224" s="31">
        <v>13.5</v>
      </c>
      <c r="I224" s="31">
        <v>13.5</v>
      </c>
      <c r="J224" s="158">
        <v>13.5</v>
      </c>
      <c r="K224" s="31">
        <v>0</v>
      </c>
      <c r="L224" s="31">
        <v>0</v>
      </c>
      <c r="M224" s="12"/>
      <c r="N224" s="12"/>
    </row>
    <row r="225" spans="1:14" s="5" customFormat="1" ht="36" customHeight="1" x14ac:dyDescent="0.25">
      <c r="A225" s="20">
        <v>800</v>
      </c>
      <c r="B225" s="155" t="s">
        <v>64</v>
      </c>
      <c r="C225" s="160" t="s">
        <v>256</v>
      </c>
      <c r="D225" s="155" t="s">
        <v>64</v>
      </c>
      <c r="E225" s="17" t="s">
        <v>32</v>
      </c>
      <c r="F225" s="153" t="s">
        <v>229</v>
      </c>
      <c r="G225" s="31">
        <v>497.6</v>
      </c>
      <c r="H225" s="31">
        <v>194.9</v>
      </c>
      <c r="I225" s="31">
        <v>497.6</v>
      </c>
      <c r="J225" s="158">
        <v>673.9</v>
      </c>
      <c r="K225" s="31">
        <v>742.6</v>
      </c>
      <c r="L225" s="31">
        <v>742.6</v>
      </c>
      <c r="M225" s="12"/>
      <c r="N225" s="12"/>
    </row>
    <row r="226" spans="1:14" s="5" customFormat="1" ht="75.599999999999994" customHeight="1" x14ac:dyDescent="0.25">
      <c r="A226" s="20">
        <v>800</v>
      </c>
      <c r="B226" s="159" t="s">
        <v>293</v>
      </c>
      <c r="C226" s="176" t="s">
        <v>300</v>
      </c>
      <c r="D226" s="159" t="s">
        <v>293</v>
      </c>
      <c r="E226" s="17" t="s">
        <v>32</v>
      </c>
      <c r="F226" s="153" t="s">
        <v>229</v>
      </c>
      <c r="G226" s="31">
        <v>5.4</v>
      </c>
      <c r="H226" s="31">
        <v>0</v>
      </c>
      <c r="I226" s="31">
        <v>5.4</v>
      </c>
      <c r="J226" s="158">
        <v>5.2</v>
      </c>
      <c r="K226" s="31">
        <v>32.1</v>
      </c>
      <c r="L226" s="31">
        <v>2.1</v>
      </c>
      <c r="M226" s="12"/>
      <c r="N226" s="12"/>
    </row>
    <row r="227" spans="1:14" s="5" customFormat="1" ht="49.9" customHeight="1" x14ac:dyDescent="0.25">
      <c r="A227" s="20">
        <v>800</v>
      </c>
      <c r="B227" s="177" t="s">
        <v>292</v>
      </c>
      <c r="C227" s="191" t="s">
        <v>259</v>
      </c>
      <c r="D227" s="177" t="s">
        <v>292</v>
      </c>
      <c r="E227" s="17" t="s">
        <v>32</v>
      </c>
      <c r="F227" s="153" t="s">
        <v>229</v>
      </c>
      <c r="G227" s="31">
        <v>3702.8</v>
      </c>
      <c r="H227" s="31">
        <v>2497.1</v>
      </c>
      <c r="I227" s="31">
        <v>3702.8</v>
      </c>
      <c r="J227" s="158">
        <v>1561.5</v>
      </c>
      <c r="K227" s="31">
        <v>1492.8</v>
      </c>
      <c r="L227" s="31">
        <v>1312</v>
      </c>
      <c r="M227" s="12"/>
      <c r="N227" s="12"/>
    </row>
    <row r="228" spans="1:14" s="5" customFormat="1" ht="57" x14ac:dyDescent="0.25">
      <c r="A228" s="20">
        <v>800</v>
      </c>
      <c r="B228" s="155" t="s">
        <v>66</v>
      </c>
      <c r="C228" s="160" t="s">
        <v>257</v>
      </c>
      <c r="D228" s="155" t="s">
        <v>66</v>
      </c>
      <c r="E228" s="17" t="s">
        <v>32</v>
      </c>
      <c r="F228" s="153" t="s">
        <v>229</v>
      </c>
      <c r="G228" s="31">
        <v>2326.6</v>
      </c>
      <c r="H228" s="31">
        <v>1714</v>
      </c>
      <c r="I228" s="31">
        <v>2412</v>
      </c>
      <c r="J228" s="158">
        <v>2648.5</v>
      </c>
      <c r="K228" s="31">
        <v>2059.8000000000002</v>
      </c>
      <c r="L228" s="31">
        <v>2307.1999999999998</v>
      </c>
      <c r="M228" s="12"/>
      <c r="N228" s="12"/>
    </row>
    <row r="229" spans="1:14" s="5" customFormat="1" ht="57" x14ac:dyDescent="0.25">
      <c r="A229" s="20">
        <v>800</v>
      </c>
      <c r="B229" s="155" t="s">
        <v>65</v>
      </c>
      <c r="C229" s="160" t="s">
        <v>258</v>
      </c>
      <c r="D229" s="155" t="s">
        <v>65</v>
      </c>
      <c r="E229" s="17" t="s">
        <v>32</v>
      </c>
      <c r="F229" s="153" t="s">
        <v>229</v>
      </c>
      <c r="G229" s="158">
        <v>24.8</v>
      </c>
      <c r="H229" s="31">
        <v>18.600000000000001</v>
      </c>
      <c r="I229" s="31">
        <v>25.6</v>
      </c>
      <c r="J229" s="158">
        <v>26.4</v>
      </c>
      <c r="K229" s="31">
        <v>20.7</v>
      </c>
      <c r="L229" s="31">
        <v>20.7</v>
      </c>
      <c r="M229" s="12"/>
      <c r="N229" s="12"/>
    </row>
    <row r="230" spans="1:14" s="5" customFormat="1" ht="78.599999999999994" customHeight="1" x14ac:dyDescent="0.25">
      <c r="A230" s="20">
        <v>805</v>
      </c>
      <c r="B230" s="177" t="s">
        <v>290</v>
      </c>
      <c r="C230" s="243" t="s">
        <v>291</v>
      </c>
      <c r="D230" s="177" t="s">
        <v>290</v>
      </c>
      <c r="E230" s="17" t="s">
        <v>29</v>
      </c>
      <c r="F230" s="153" t="s">
        <v>229</v>
      </c>
      <c r="G230" s="158">
        <v>38689.9</v>
      </c>
      <c r="H230" s="31">
        <v>39758.9</v>
      </c>
      <c r="I230" s="31">
        <v>56251.1</v>
      </c>
      <c r="J230" s="158">
        <v>52567.4</v>
      </c>
      <c r="K230" s="31">
        <v>54332.6</v>
      </c>
      <c r="L230" s="31">
        <v>57216.6</v>
      </c>
      <c r="M230" s="12"/>
      <c r="N230" s="12"/>
    </row>
    <row r="231" spans="1:14" s="5" customFormat="1" ht="58.5" customHeight="1" thickBot="1" x14ac:dyDescent="0.3">
      <c r="A231" s="20">
        <v>805</v>
      </c>
      <c r="B231" s="244" t="s">
        <v>435</v>
      </c>
      <c r="C231" s="245" t="s">
        <v>437</v>
      </c>
      <c r="D231" s="244" t="s">
        <v>435</v>
      </c>
      <c r="E231" s="17" t="s">
        <v>29</v>
      </c>
      <c r="F231" s="153"/>
      <c r="G231" s="158">
        <v>14.4</v>
      </c>
      <c r="H231" s="31">
        <v>9.1999999999999993</v>
      </c>
      <c r="I231" s="31">
        <v>14.4</v>
      </c>
      <c r="J231" s="158"/>
      <c r="K231" s="31"/>
      <c r="L231" s="31"/>
      <c r="M231" s="12"/>
      <c r="N231" s="12"/>
    </row>
    <row r="232" spans="1:14" s="5" customFormat="1" ht="78.599999999999994" customHeight="1" x14ac:dyDescent="0.25">
      <c r="A232" s="20">
        <v>805</v>
      </c>
      <c r="B232" s="250" t="s">
        <v>473</v>
      </c>
      <c r="C232" s="246" t="s">
        <v>436</v>
      </c>
      <c r="D232" s="250" t="s">
        <v>473</v>
      </c>
      <c r="E232" s="17" t="s">
        <v>29</v>
      </c>
      <c r="F232" s="153"/>
      <c r="G232" s="158">
        <v>165.7</v>
      </c>
      <c r="H232" s="31">
        <v>20.8</v>
      </c>
      <c r="I232" s="31">
        <v>165.7</v>
      </c>
      <c r="J232" s="158">
        <v>778.8</v>
      </c>
      <c r="K232" s="31">
        <v>778.8</v>
      </c>
      <c r="L232" s="31">
        <v>778.8</v>
      </c>
      <c r="M232" s="12"/>
      <c r="N232" s="12"/>
    </row>
    <row r="233" spans="1:14" s="5" customFormat="1" ht="78.599999999999994" customHeight="1" x14ac:dyDescent="0.25">
      <c r="A233" s="20">
        <v>805</v>
      </c>
      <c r="B233" s="242" t="s">
        <v>438</v>
      </c>
      <c r="C233" s="246" t="s">
        <v>439</v>
      </c>
      <c r="D233" s="242" t="s">
        <v>438</v>
      </c>
      <c r="E233" s="17" t="s">
        <v>29</v>
      </c>
      <c r="F233" s="153"/>
      <c r="G233" s="158">
        <v>46862.6</v>
      </c>
      <c r="H233" s="31">
        <v>70743</v>
      </c>
      <c r="I233" s="31">
        <v>112614.8</v>
      </c>
      <c r="J233" s="158">
        <v>18607.400000000001</v>
      </c>
      <c r="K233" s="31">
        <v>17341.400000000001</v>
      </c>
      <c r="L233" s="31">
        <v>16937.099999999999</v>
      </c>
      <c r="M233" s="12"/>
      <c r="N233" s="12"/>
    </row>
    <row r="234" spans="1:14" s="5" customFormat="1" ht="78.599999999999994" customHeight="1" x14ac:dyDescent="0.25">
      <c r="A234" s="20">
        <v>805</v>
      </c>
      <c r="B234" s="248" t="s">
        <v>440</v>
      </c>
      <c r="C234" s="251" t="s">
        <v>443</v>
      </c>
      <c r="D234" s="248" t="s">
        <v>440</v>
      </c>
      <c r="E234" s="17" t="s">
        <v>29</v>
      </c>
      <c r="F234" s="153"/>
      <c r="G234" s="158">
        <v>1351.7</v>
      </c>
      <c r="H234" s="31">
        <v>0</v>
      </c>
      <c r="I234" s="31">
        <v>1351.7</v>
      </c>
      <c r="J234" s="158">
        <v>1254.3</v>
      </c>
      <c r="K234" s="31">
        <v>0</v>
      </c>
      <c r="L234" s="31">
        <v>0</v>
      </c>
      <c r="M234" s="12"/>
      <c r="N234" s="12"/>
    </row>
    <row r="235" spans="1:14" s="5" customFormat="1" ht="57.75" customHeight="1" x14ac:dyDescent="0.25">
      <c r="A235" s="20">
        <v>804</v>
      </c>
      <c r="B235" s="249" t="s">
        <v>446</v>
      </c>
      <c r="C235" s="247" t="s">
        <v>444</v>
      </c>
      <c r="D235" s="249" t="s">
        <v>446</v>
      </c>
      <c r="E235" s="17" t="s">
        <v>28</v>
      </c>
      <c r="F235" s="153"/>
      <c r="G235" s="158">
        <v>8957.7999999999993</v>
      </c>
      <c r="H235" s="31">
        <v>2298</v>
      </c>
      <c r="I235" s="31">
        <v>8957.7999999999993</v>
      </c>
      <c r="J235" s="158"/>
      <c r="K235" s="31"/>
      <c r="L235" s="31"/>
      <c r="M235" s="12"/>
      <c r="N235" s="12"/>
    </row>
    <row r="236" spans="1:14" s="5" customFormat="1" ht="67.5" customHeight="1" x14ac:dyDescent="0.25">
      <c r="A236" s="20">
        <v>804</v>
      </c>
      <c r="B236" s="250" t="s">
        <v>441</v>
      </c>
      <c r="C236" s="246" t="s">
        <v>445</v>
      </c>
      <c r="D236" s="250" t="s">
        <v>441</v>
      </c>
      <c r="E236" s="17" t="s">
        <v>28</v>
      </c>
      <c r="F236" s="153"/>
      <c r="G236" s="158">
        <v>14219.1</v>
      </c>
      <c r="H236" s="31">
        <v>4220</v>
      </c>
      <c r="I236" s="31">
        <v>11979.6</v>
      </c>
      <c r="J236" s="158">
        <v>8751.6</v>
      </c>
      <c r="K236" s="31">
        <v>8585.7000000000007</v>
      </c>
      <c r="L236" s="31">
        <v>8585.7000000000007</v>
      </c>
      <c r="M236" s="12"/>
      <c r="N236" s="12"/>
    </row>
    <row r="237" spans="1:14" s="5" customFormat="1" ht="67.5" customHeight="1" x14ac:dyDescent="0.25">
      <c r="A237" s="20">
        <v>805</v>
      </c>
      <c r="B237" s="239" t="s">
        <v>460</v>
      </c>
      <c r="C237" s="263" t="s">
        <v>458</v>
      </c>
      <c r="D237" s="239" t="s">
        <v>460</v>
      </c>
      <c r="E237" s="17" t="s">
        <v>29</v>
      </c>
      <c r="F237" s="153"/>
      <c r="G237" s="158">
        <v>0</v>
      </c>
      <c r="H237" s="31">
        <v>0</v>
      </c>
      <c r="I237" s="31">
        <v>0</v>
      </c>
      <c r="J237" s="158">
        <v>135.5</v>
      </c>
      <c r="K237" s="31">
        <v>135.5</v>
      </c>
      <c r="L237" s="31">
        <v>135.5</v>
      </c>
      <c r="M237" s="12"/>
      <c r="N237" s="12"/>
    </row>
    <row r="238" spans="1:14" s="5" customFormat="1" ht="67.5" customHeight="1" x14ac:dyDescent="0.25">
      <c r="A238" s="20">
        <v>805</v>
      </c>
      <c r="B238" s="262" t="s">
        <v>461</v>
      </c>
      <c r="C238" s="263" t="s">
        <v>459</v>
      </c>
      <c r="D238" s="262" t="s">
        <v>461</v>
      </c>
      <c r="E238" s="17" t="s">
        <v>29</v>
      </c>
      <c r="F238" s="153" t="s">
        <v>229</v>
      </c>
      <c r="G238" s="158">
        <v>0</v>
      </c>
      <c r="H238" s="31">
        <v>0</v>
      </c>
      <c r="I238" s="31">
        <v>0</v>
      </c>
      <c r="J238" s="158">
        <v>2618.6999999999998</v>
      </c>
      <c r="K238" s="31">
        <v>2371.3000000000002</v>
      </c>
      <c r="L238" s="31">
        <v>2371.3000000000002</v>
      </c>
      <c r="M238" s="12"/>
      <c r="N238" s="12"/>
    </row>
    <row r="239" spans="1:14" s="5" customFormat="1" ht="60.75" customHeight="1" x14ac:dyDescent="0.25">
      <c r="A239" s="20">
        <v>800</v>
      </c>
      <c r="B239" s="248" t="s">
        <v>463</v>
      </c>
      <c r="C239" s="246" t="s">
        <v>442</v>
      </c>
      <c r="D239" s="248" t="s">
        <v>462</v>
      </c>
      <c r="E239" s="17" t="s">
        <v>464</v>
      </c>
      <c r="F239" s="153" t="s">
        <v>229</v>
      </c>
      <c r="G239" s="158">
        <v>397.7</v>
      </c>
      <c r="H239" s="31">
        <v>0</v>
      </c>
      <c r="I239" s="31">
        <v>397.7</v>
      </c>
      <c r="J239" s="158"/>
      <c r="K239" s="31"/>
      <c r="L239" s="31"/>
      <c r="M239" s="12"/>
      <c r="N239" s="12"/>
    </row>
    <row r="240" spans="1:14" s="5" customFormat="1" ht="43.15" customHeight="1" x14ac:dyDescent="0.25">
      <c r="A240" s="20"/>
      <c r="B240" s="150"/>
      <c r="C240" s="32" t="s">
        <v>294</v>
      </c>
      <c r="D240" s="178" t="s">
        <v>17</v>
      </c>
      <c r="E240" s="35"/>
      <c r="F240" s="153" t="s">
        <v>229</v>
      </c>
      <c r="G240" s="31">
        <f>G241+G243+G244+G245+G246</f>
        <v>46189.5</v>
      </c>
      <c r="H240" s="31">
        <f t="shared" ref="H240:L240" si="56">H241+H243+H244+H245+H246</f>
        <v>16423</v>
      </c>
      <c r="I240" s="31">
        <f t="shared" si="56"/>
        <v>46656</v>
      </c>
      <c r="J240" s="31">
        <f t="shared" si="56"/>
        <v>13380</v>
      </c>
      <c r="K240" s="31">
        <f t="shared" si="56"/>
        <v>0</v>
      </c>
      <c r="L240" s="31">
        <f t="shared" si="56"/>
        <v>0</v>
      </c>
      <c r="M240" s="12"/>
      <c r="N240" s="12"/>
    </row>
    <row r="241" spans="1:14" s="5" customFormat="1" ht="93" customHeight="1" x14ac:dyDescent="0.25">
      <c r="A241" s="20">
        <v>801</v>
      </c>
      <c r="B241" s="179" t="s">
        <v>53</v>
      </c>
      <c r="C241" s="180" t="s">
        <v>295</v>
      </c>
      <c r="D241" s="179" t="s">
        <v>53</v>
      </c>
      <c r="E241" s="17" t="s">
        <v>50</v>
      </c>
      <c r="F241" s="153" t="s">
        <v>229</v>
      </c>
      <c r="G241" s="31">
        <v>22119.599999999999</v>
      </c>
      <c r="H241" s="31">
        <v>9753.2000000000007</v>
      </c>
      <c r="I241" s="31">
        <v>22119.599999999999</v>
      </c>
      <c r="J241" s="31">
        <v>13380</v>
      </c>
      <c r="K241" s="31">
        <v>0</v>
      </c>
      <c r="L241" s="31">
        <v>0</v>
      </c>
      <c r="M241" s="12"/>
      <c r="N241" s="12"/>
    </row>
    <row r="242" spans="1:14" s="5" customFormat="1" ht="120.6" hidden="1" customHeight="1" x14ac:dyDescent="0.25">
      <c r="A242" s="20"/>
      <c r="B242" s="150"/>
      <c r="C242" s="32" t="s">
        <v>312</v>
      </c>
      <c r="D242" s="182" t="s">
        <v>135</v>
      </c>
      <c r="E242" s="17"/>
      <c r="F242" s="153" t="s">
        <v>229</v>
      </c>
      <c r="G242" s="31">
        <v>0</v>
      </c>
      <c r="H242" s="31">
        <v>3381.4</v>
      </c>
      <c r="I242" s="181">
        <v>3381.4</v>
      </c>
      <c r="J242" s="158">
        <v>0</v>
      </c>
      <c r="K242" s="31">
        <v>0</v>
      </c>
      <c r="L242" s="31">
        <v>0</v>
      </c>
      <c r="M242" s="12"/>
      <c r="N242" s="12"/>
    </row>
    <row r="243" spans="1:14" s="5" customFormat="1" ht="91.15" customHeight="1" x14ac:dyDescent="0.25">
      <c r="A243" s="20">
        <v>801</v>
      </c>
      <c r="B243" s="249" t="s">
        <v>447</v>
      </c>
      <c r="C243" s="189" t="s">
        <v>448</v>
      </c>
      <c r="D243" s="187" t="s">
        <v>319</v>
      </c>
      <c r="E243" s="17" t="s">
        <v>50</v>
      </c>
      <c r="F243" s="153" t="s">
        <v>229</v>
      </c>
      <c r="G243" s="31">
        <v>3342.3</v>
      </c>
      <c r="H243" s="31">
        <v>3442.3</v>
      </c>
      <c r="I243" s="181">
        <v>3342.3</v>
      </c>
      <c r="J243" s="158">
        <v>0</v>
      </c>
      <c r="K243" s="31">
        <v>0</v>
      </c>
      <c r="L243" s="31">
        <v>0</v>
      </c>
      <c r="M243" s="12"/>
      <c r="N243" s="12"/>
    </row>
    <row r="244" spans="1:14" s="5" customFormat="1" ht="107.45" customHeight="1" x14ac:dyDescent="0.25">
      <c r="A244" s="20">
        <v>800</v>
      </c>
      <c r="B244" s="188" t="s">
        <v>320</v>
      </c>
      <c r="C244" s="190" t="s">
        <v>323</v>
      </c>
      <c r="D244" s="188" t="s">
        <v>320</v>
      </c>
      <c r="E244" s="17" t="s">
        <v>32</v>
      </c>
      <c r="F244" s="153" t="s">
        <v>229</v>
      </c>
      <c r="G244" s="31">
        <v>20085.599999999999</v>
      </c>
      <c r="H244" s="31">
        <v>3111.9</v>
      </c>
      <c r="I244" s="181">
        <v>20552.099999999999</v>
      </c>
      <c r="J244" s="158">
        <v>0</v>
      </c>
      <c r="K244" s="31">
        <v>0</v>
      </c>
      <c r="L244" s="31">
        <v>0</v>
      </c>
      <c r="M244" s="12"/>
      <c r="N244" s="12"/>
    </row>
    <row r="245" spans="1:14" s="5" customFormat="1" ht="112.9" customHeight="1" x14ac:dyDescent="0.25">
      <c r="A245" s="20">
        <v>800</v>
      </c>
      <c r="B245" s="188" t="s">
        <v>321</v>
      </c>
      <c r="C245" s="189" t="s">
        <v>324</v>
      </c>
      <c r="D245" s="188" t="s">
        <v>321</v>
      </c>
      <c r="E245" s="17" t="s">
        <v>32</v>
      </c>
      <c r="F245" s="153" t="s">
        <v>229</v>
      </c>
      <c r="G245" s="31">
        <v>592</v>
      </c>
      <c r="H245" s="31">
        <v>65.599999999999994</v>
      </c>
      <c r="I245" s="181">
        <v>592</v>
      </c>
      <c r="J245" s="158">
        <v>0</v>
      </c>
      <c r="K245" s="31">
        <v>0</v>
      </c>
      <c r="L245" s="31">
        <v>0</v>
      </c>
      <c r="M245" s="12"/>
      <c r="N245" s="12"/>
    </row>
    <row r="246" spans="1:14" s="5" customFormat="1" ht="63.6" customHeight="1" x14ac:dyDescent="0.25">
      <c r="A246" s="20">
        <v>846</v>
      </c>
      <c r="B246" s="188" t="s">
        <v>322</v>
      </c>
      <c r="C246" s="190" t="s">
        <v>325</v>
      </c>
      <c r="D246" s="188" t="s">
        <v>322</v>
      </c>
      <c r="E246" s="17" t="s">
        <v>472</v>
      </c>
      <c r="F246" s="153" t="s">
        <v>229</v>
      </c>
      <c r="G246" s="31">
        <v>50</v>
      </c>
      <c r="H246" s="31">
        <v>50</v>
      </c>
      <c r="I246" s="181">
        <v>50</v>
      </c>
      <c r="J246" s="158">
        <v>0</v>
      </c>
      <c r="K246" s="31">
        <v>0</v>
      </c>
      <c r="L246" s="31">
        <v>0</v>
      </c>
      <c r="M246" s="12"/>
      <c r="N246" s="12"/>
    </row>
    <row r="247" spans="1:14" s="5" customFormat="1" ht="63.6" customHeight="1" x14ac:dyDescent="0.25">
      <c r="A247" s="20"/>
      <c r="B247" s="252" t="s">
        <v>449</v>
      </c>
      <c r="C247" s="190"/>
      <c r="D247" s="188"/>
      <c r="E247" s="17"/>
      <c r="F247" s="153"/>
      <c r="G247" s="31">
        <f>G248+G249</f>
        <v>150</v>
      </c>
      <c r="H247" s="31">
        <f t="shared" ref="H247:I247" si="57">H248+H249</f>
        <v>160</v>
      </c>
      <c r="I247" s="31">
        <f t="shared" si="57"/>
        <v>160</v>
      </c>
      <c r="J247" s="158"/>
      <c r="K247" s="31"/>
      <c r="L247" s="31"/>
      <c r="M247" s="12"/>
      <c r="N247" s="12"/>
    </row>
    <row r="248" spans="1:14" s="5" customFormat="1" ht="63.6" customHeight="1" x14ac:dyDescent="0.25">
      <c r="A248" s="20">
        <v>846</v>
      </c>
      <c r="B248" s="253" t="s">
        <v>450</v>
      </c>
      <c r="C248" s="246" t="s">
        <v>452</v>
      </c>
      <c r="D248" s="253" t="s">
        <v>450</v>
      </c>
      <c r="E248" s="17" t="s">
        <v>471</v>
      </c>
      <c r="F248" s="153"/>
      <c r="G248" s="68">
        <v>150</v>
      </c>
      <c r="H248" s="68">
        <v>150</v>
      </c>
      <c r="I248" s="257">
        <v>150</v>
      </c>
      <c r="J248" s="158"/>
      <c r="K248" s="31"/>
      <c r="L248" s="31"/>
      <c r="M248" s="12"/>
      <c r="N248" s="12"/>
    </row>
    <row r="249" spans="1:14" s="5" customFormat="1" ht="63.6" customHeight="1" x14ac:dyDescent="0.25">
      <c r="A249" s="20">
        <v>800</v>
      </c>
      <c r="B249" s="254" t="s">
        <v>451</v>
      </c>
      <c r="C249" s="246" t="s">
        <v>453</v>
      </c>
      <c r="D249" s="254" t="s">
        <v>451</v>
      </c>
      <c r="E249" s="17" t="s">
        <v>464</v>
      </c>
      <c r="F249" s="153"/>
      <c r="G249" s="68">
        <v>0</v>
      </c>
      <c r="H249" s="68">
        <v>10</v>
      </c>
      <c r="I249" s="257">
        <v>10</v>
      </c>
      <c r="J249" s="158"/>
      <c r="K249" s="31"/>
      <c r="L249" s="31"/>
      <c r="M249" s="12"/>
      <c r="N249" s="12"/>
    </row>
    <row r="250" spans="1:14" s="5" customFormat="1" ht="65.45" customHeight="1" x14ac:dyDescent="0.25">
      <c r="A250" s="20"/>
      <c r="B250" s="150"/>
      <c r="C250" s="32" t="s">
        <v>313</v>
      </c>
      <c r="D250" s="182" t="s">
        <v>136</v>
      </c>
      <c r="E250" s="17"/>
      <c r="F250" s="153" t="s">
        <v>229</v>
      </c>
      <c r="G250" s="31">
        <v>0</v>
      </c>
      <c r="H250" s="31">
        <v>59</v>
      </c>
      <c r="I250" s="181">
        <v>0</v>
      </c>
      <c r="J250" s="158">
        <v>0</v>
      </c>
      <c r="K250" s="31">
        <v>0</v>
      </c>
      <c r="L250" s="31">
        <v>0</v>
      </c>
      <c r="M250" s="12"/>
      <c r="N250" s="12"/>
    </row>
    <row r="251" spans="1:14" s="5" customFormat="1" ht="72" customHeight="1" x14ac:dyDescent="0.25">
      <c r="A251" s="20"/>
      <c r="B251" s="150"/>
      <c r="C251" s="32" t="s">
        <v>274</v>
      </c>
      <c r="D251" s="182" t="s">
        <v>137</v>
      </c>
      <c r="E251" s="17"/>
      <c r="F251" s="153" t="s">
        <v>229</v>
      </c>
      <c r="G251" s="31">
        <v>0</v>
      </c>
      <c r="H251" s="31">
        <v>-331.7</v>
      </c>
      <c r="I251" s="31">
        <v>0</v>
      </c>
      <c r="J251" s="158">
        <v>0</v>
      </c>
      <c r="K251" s="31">
        <v>0</v>
      </c>
      <c r="L251" s="31">
        <v>0</v>
      </c>
      <c r="M251" s="12"/>
      <c r="N251" s="12"/>
    </row>
    <row r="252" spans="1:14" s="5" customFormat="1" ht="34.9" customHeight="1" x14ac:dyDescent="0.25">
      <c r="A252" s="144"/>
      <c r="B252" s="279" t="s">
        <v>140</v>
      </c>
      <c r="C252" s="279"/>
      <c r="D252" s="280"/>
      <c r="E252" s="15"/>
      <c r="F252" s="130"/>
      <c r="G252" s="45">
        <f>G152+G153</f>
        <v>2489075.6</v>
      </c>
      <c r="H252" s="45">
        <f t="shared" ref="H252:L252" si="58">H152+H153</f>
        <v>1686327.0000000002</v>
      </c>
      <c r="I252" s="129">
        <f t="shared" si="58"/>
        <v>2530306.2000000002</v>
      </c>
      <c r="J252" s="129">
        <f t="shared" si="58"/>
        <v>2274560.8399999994</v>
      </c>
      <c r="K252" s="129">
        <f t="shared" si="58"/>
        <v>1894326.6000000003</v>
      </c>
      <c r="L252" s="45">
        <f t="shared" si="58"/>
        <v>2024702.2000000002</v>
      </c>
      <c r="M252" s="12"/>
      <c r="N252" s="12"/>
    </row>
    <row r="253" spans="1:14" s="5" customFormat="1" x14ac:dyDescent="0.25">
      <c r="C253" s="12"/>
      <c r="D253" s="12"/>
      <c r="E253" s="12"/>
      <c r="F253" s="12"/>
      <c r="G253" s="13"/>
      <c r="H253" s="13"/>
      <c r="I253" s="13"/>
      <c r="J253" s="13"/>
      <c r="K253" s="13"/>
      <c r="L253" s="13"/>
      <c r="M253" s="12"/>
      <c r="N253" s="12"/>
    </row>
    <row r="254" spans="1:14" s="5" customFormat="1" x14ac:dyDescent="0.25">
      <c r="C254" s="12"/>
      <c r="D254" s="12"/>
      <c r="E254" s="12"/>
      <c r="F254" s="12"/>
      <c r="G254" s="13"/>
      <c r="H254" s="13"/>
      <c r="I254" s="13"/>
      <c r="J254" s="13"/>
      <c r="K254" s="13"/>
      <c r="L254" s="13"/>
      <c r="M254" s="12"/>
      <c r="N254" s="12"/>
    </row>
    <row r="255" spans="1:14" s="5" customFormat="1" x14ac:dyDescent="0.25">
      <c r="C255" s="12"/>
      <c r="D255" s="12"/>
      <c r="E255" s="12"/>
      <c r="F255" s="12"/>
      <c r="G255" s="13"/>
      <c r="H255" s="13"/>
      <c r="I255" s="13"/>
      <c r="J255" s="13"/>
      <c r="K255" s="13"/>
      <c r="L255" s="13"/>
      <c r="M255" s="12"/>
      <c r="N255" s="12"/>
    </row>
    <row r="256" spans="1:14" s="5" customFormat="1" x14ac:dyDescent="0.25">
      <c r="C256" s="12"/>
      <c r="D256" s="12"/>
      <c r="E256" s="12"/>
      <c r="F256" s="12"/>
      <c r="G256" s="13"/>
      <c r="H256" s="13"/>
      <c r="I256" s="13"/>
      <c r="J256" s="13"/>
      <c r="K256" s="13"/>
      <c r="L256" s="13"/>
      <c r="M256" s="12"/>
      <c r="N256" s="12"/>
    </row>
    <row r="257" spans="3:14" s="5" customFormat="1" x14ac:dyDescent="0.25">
      <c r="C257" s="12"/>
      <c r="D257" s="12"/>
      <c r="E257" s="12"/>
      <c r="F257" s="12"/>
      <c r="G257" s="13"/>
      <c r="H257" s="13"/>
      <c r="I257" s="13"/>
      <c r="J257" s="13"/>
      <c r="K257" s="13"/>
      <c r="L257" s="13"/>
      <c r="M257" s="12"/>
      <c r="N257" s="12"/>
    </row>
    <row r="258" spans="3:14" s="5" customFormat="1" x14ac:dyDescent="0.25">
      <c r="C258" s="12"/>
      <c r="D258" s="12"/>
      <c r="E258" s="12"/>
      <c r="F258" s="12"/>
      <c r="G258" s="13"/>
      <c r="H258" s="13"/>
      <c r="I258" s="13"/>
      <c r="J258" s="13"/>
      <c r="K258" s="13"/>
      <c r="L258" s="13"/>
      <c r="M258" s="12"/>
      <c r="N258" s="12"/>
    </row>
    <row r="259" spans="3:14" s="5" customFormat="1" x14ac:dyDescent="0.25">
      <c r="C259" s="12"/>
      <c r="D259" s="12"/>
      <c r="E259" s="12"/>
      <c r="F259" s="12"/>
      <c r="G259" s="13"/>
      <c r="H259" s="13"/>
      <c r="I259" s="13"/>
      <c r="J259" s="13"/>
      <c r="K259" s="13"/>
      <c r="L259" s="13"/>
      <c r="M259" s="12"/>
      <c r="N259" s="12"/>
    </row>
    <row r="260" spans="3:14" s="5" customFormat="1" x14ac:dyDescent="0.25">
      <c r="C260" s="12"/>
      <c r="D260" s="12"/>
      <c r="E260" s="12"/>
      <c r="F260" s="12"/>
      <c r="G260" s="13"/>
      <c r="H260" s="13"/>
      <c r="I260" s="13"/>
      <c r="J260" s="13"/>
      <c r="K260" s="13"/>
      <c r="L260" s="13"/>
      <c r="M260" s="12"/>
      <c r="N260" s="12"/>
    </row>
    <row r="261" spans="3:14" s="5" customFormat="1" x14ac:dyDescent="0.25">
      <c r="C261" s="12"/>
      <c r="D261" s="12"/>
      <c r="E261" s="12"/>
      <c r="F261" s="12"/>
      <c r="G261" s="13"/>
      <c r="H261" s="13"/>
      <c r="I261" s="13"/>
      <c r="J261" s="13"/>
      <c r="K261" s="13"/>
      <c r="L261" s="13"/>
      <c r="M261" s="12"/>
      <c r="N261" s="12"/>
    </row>
    <row r="262" spans="3:14" s="5" customFormat="1" x14ac:dyDescent="0.25">
      <c r="C262" s="12"/>
      <c r="D262" s="12"/>
      <c r="E262" s="12"/>
      <c r="F262" s="12"/>
      <c r="G262" s="13"/>
      <c r="H262" s="13"/>
      <c r="I262" s="13"/>
      <c r="J262" s="13"/>
      <c r="K262" s="13"/>
      <c r="L262" s="13"/>
      <c r="M262" s="12"/>
      <c r="N262" s="12"/>
    </row>
    <row r="263" spans="3:14" s="5" customFormat="1" x14ac:dyDescent="0.25">
      <c r="C263" s="12"/>
      <c r="D263" s="12"/>
      <c r="E263" s="12"/>
      <c r="F263" s="12"/>
      <c r="G263" s="13"/>
      <c r="H263" s="13"/>
      <c r="I263" s="13"/>
      <c r="J263" s="13"/>
      <c r="K263" s="13"/>
      <c r="L263" s="13"/>
      <c r="M263" s="12"/>
      <c r="N263" s="12"/>
    </row>
    <row r="264" spans="3:14" s="5" customFormat="1" x14ac:dyDescent="0.25">
      <c r="C264" s="12"/>
      <c r="D264" s="12"/>
      <c r="E264" s="12"/>
      <c r="F264" s="12"/>
      <c r="G264" s="13"/>
      <c r="H264" s="13"/>
      <c r="I264" s="13"/>
      <c r="J264" s="13"/>
      <c r="K264" s="13"/>
      <c r="L264" s="13"/>
      <c r="M264" s="12"/>
      <c r="N264" s="12"/>
    </row>
    <row r="265" spans="3:14" s="5" customFormat="1" x14ac:dyDescent="0.25">
      <c r="C265" s="12"/>
      <c r="D265" s="12"/>
      <c r="E265" s="12"/>
      <c r="F265" s="12"/>
      <c r="G265" s="13"/>
      <c r="H265" s="13"/>
      <c r="I265" s="13"/>
      <c r="J265" s="13"/>
      <c r="K265" s="13"/>
      <c r="L265" s="13"/>
      <c r="M265" s="12"/>
      <c r="N265" s="12"/>
    </row>
    <row r="266" spans="3:14" s="5" customFormat="1" x14ac:dyDescent="0.25">
      <c r="C266" s="12"/>
      <c r="D266" s="12"/>
      <c r="E266" s="12"/>
      <c r="F266" s="12"/>
      <c r="G266" s="13"/>
      <c r="H266" s="13"/>
      <c r="I266" s="13"/>
      <c r="J266" s="13"/>
      <c r="K266" s="13"/>
      <c r="L266" s="13"/>
      <c r="M266" s="12"/>
      <c r="N266" s="12"/>
    </row>
    <row r="267" spans="3:14" s="5" customFormat="1" x14ac:dyDescent="0.25">
      <c r="C267" s="12"/>
      <c r="D267" s="12"/>
      <c r="E267" s="12"/>
      <c r="F267" s="12"/>
      <c r="G267" s="13"/>
      <c r="H267" s="13"/>
      <c r="I267" s="13"/>
      <c r="J267" s="13"/>
      <c r="K267" s="13"/>
      <c r="L267" s="13"/>
      <c r="M267" s="12"/>
      <c r="N267" s="12"/>
    </row>
    <row r="268" spans="3:14" s="5" customFormat="1" x14ac:dyDescent="0.25">
      <c r="C268" s="12"/>
      <c r="D268" s="12"/>
      <c r="E268" s="12"/>
      <c r="F268" s="12"/>
      <c r="G268" s="13"/>
      <c r="H268" s="13"/>
      <c r="I268" s="13"/>
      <c r="J268" s="13"/>
      <c r="K268" s="13"/>
      <c r="L268" s="13"/>
      <c r="M268" s="12"/>
      <c r="N268" s="12"/>
    </row>
    <row r="269" spans="3:14" s="5" customFormat="1" x14ac:dyDescent="0.25">
      <c r="C269" s="12"/>
      <c r="D269" s="12"/>
      <c r="E269" s="12"/>
      <c r="F269" s="12"/>
      <c r="G269" s="13"/>
      <c r="H269" s="13"/>
      <c r="I269" s="13"/>
      <c r="J269" s="13"/>
      <c r="K269" s="13"/>
      <c r="L269" s="13"/>
      <c r="M269" s="12"/>
      <c r="N269" s="12"/>
    </row>
    <row r="270" spans="3:14" s="5" customFormat="1" x14ac:dyDescent="0.25">
      <c r="C270" s="12"/>
      <c r="D270" s="12"/>
      <c r="E270" s="12"/>
      <c r="F270" s="12"/>
      <c r="G270" s="13"/>
      <c r="H270" s="13"/>
      <c r="I270" s="13"/>
      <c r="J270" s="13"/>
      <c r="K270" s="13"/>
      <c r="L270" s="13"/>
      <c r="M270" s="12"/>
      <c r="N270" s="12"/>
    </row>
    <row r="271" spans="3:14" s="5" customFormat="1" x14ac:dyDescent="0.25">
      <c r="C271" s="12"/>
      <c r="D271" s="12"/>
      <c r="E271" s="12"/>
      <c r="F271" s="12"/>
      <c r="G271" s="13"/>
      <c r="H271" s="13"/>
      <c r="I271" s="13"/>
      <c r="J271" s="13"/>
      <c r="K271" s="13"/>
      <c r="L271" s="13"/>
      <c r="M271" s="12"/>
      <c r="N271" s="12"/>
    </row>
    <row r="272" spans="3:14" s="5" customFormat="1" x14ac:dyDescent="0.25">
      <c r="C272" s="12"/>
      <c r="D272" s="12"/>
      <c r="E272" s="12"/>
      <c r="F272" s="12"/>
      <c r="G272" s="13"/>
      <c r="H272" s="13"/>
      <c r="I272" s="13"/>
      <c r="J272" s="13"/>
      <c r="K272" s="13"/>
      <c r="L272" s="13"/>
      <c r="M272" s="12"/>
      <c r="N272" s="12"/>
    </row>
    <row r="273" spans="3:14" s="5" customFormat="1" x14ac:dyDescent="0.25">
      <c r="C273" s="12"/>
      <c r="D273" s="12"/>
      <c r="E273" s="12"/>
      <c r="F273" s="12"/>
      <c r="G273" s="13"/>
      <c r="H273" s="13"/>
      <c r="I273" s="13"/>
      <c r="J273" s="13"/>
      <c r="K273" s="13"/>
      <c r="L273" s="13"/>
      <c r="M273" s="12"/>
      <c r="N273" s="12"/>
    </row>
    <row r="274" spans="3:14" s="5" customFormat="1" x14ac:dyDescent="0.25">
      <c r="C274" s="12"/>
      <c r="D274" s="12"/>
      <c r="E274" s="12"/>
      <c r="F274" s="12"/>
      <c r="G274" s="13"/>
      <c r="H274" s="13"/>
      <c r="I274" s="13"/>
      <c r="J274" s="13"/>
      <c r="K274" s="13"/>
      <c r="L274" s="13"/>
      <c r="M274" s="12"/>
      <c r="N274" s="12"/>
    </row>
    <row r="275" spans="3:14" s="5" customFormat="1" x14ac:dyDescent="0.25">
      <c r="C275" s="12"/>
      <c r="D275" s="12"/>
      <c r="E275" s="12"/>
      <c r="F275" s="12"/>
      <c r="G275" s="13"/>
      <c r="H275" s="13"/>
      <c r="I275" s="13"/>
      <c r="J275" s="13"/>
      <c r="K275" s="13"/>
      <c r="L275" s="13"/>
      <c r="M275" s="12"/>
      <c r="N275" s="12"/>
    </row>
    <row r="276" spans="3:14" s="5" customFormat="1" x14ac:dyDescent="0.25">
      <c r="C276" s="12"/>
      <c r="D276" s="12"/>
      <c r="E276" s="12"/>
      <c r="F276" s="12"/>
      <c r="G276" s="13"/>
      <c r="H276" s="13"/>
      <c r="I276" s="13"/>
      <c r="J276" s="13"/>
      <c r="K276" s="13"/>
      <c r="L276" s="13"/>
      <c r="M276" s="12"/>
      <c r="N276" s="12"/>
    </row>
    <row r="277" spans="3:14" s="5" customFormat="1" x14ac:dyDescent="0.25">
      <c r="C277" s="12"/>
      <c r="D277" s="12"/>
      <c r="E277" s="12"/>
      <c r="F277" s="12"/>
      <c r="G277" s="13"/>
      <c r="H277" s="13"/>
      <c r="I277" s="13"/>
      <c r="J277" s="13"/>
      <c r="K277" s="13"/>
      <c r="L277" s="13"/>
      <c r="M277" s="12"/>
      <c r="N277" s="12"/>
    </row>
    <row r="278" spans="3:14" s="5" customFormat="1" x14ac:dyDescent="0.25">
      <c r="C278" s="12"/>
      <c r="D278" s="12"/>
      <c r="E278" s="12"/>
      <c r="F278" s="12"/>
      <c r="G278" s="13"/>
      <c r="H278" s="13"/>
      <c r="I278" s="13"/>
      <c r="J278" s="13"/>
      <c r="K278" s="13"/>
      <c r="L278" s="13"/>
      <c r="M278" s="12"/>
      <c r="N278" s="12"/>
    </row>
    <row r="279" spans="3:14" s="5" customFormat="1" x14ac:dyDescent="0.25">
      <c r="C279" s="12"/>
      <c r="D279" s="12"/>
      <c r="E279" s="12"/>
      <c r="F279" s="12"/>
      <c r="G279" s="13"/>
      <c r="H279" s="13"/>
      <c r="I279" s="13"/>
      <c r="J279" s="13"/>
      <c r="K279" s="13"/>
      <c r="L279" s="13"/>
      <c r="M279" s="12"/>
      <c r="N279" s="12"/>
    </row>
    <row r="280" spans="3:14" s="5" customFormat="1" x14ac:dyDescent="0.25">
      <c r="C280" s="12"/>
      <c r="D280" s="12"/>
      <c r="E280" s="12"/>
      <c r="F280" s="12"/>
      <c r="G280" s="13"/>
      <c r="H280" s="13"/>
      <c r="I280" s="13"/>
      <c r="J280" s="13"/>
      <c r="K280" s="13"/>
      <c r="L280" s="13"/>
      <c r="M280" s="12"/>
      <c r="N280" s="12"/>
    </row>
    <row r="281" spans="3:14" s="5" customFormat="1" x14ac:dyDescent="0.25">
      <c r="C281" s="12"/>
      <c r="D281" s="12"/>
      <c r="E281" s="12"/>
      <c r="F281" s="12"/>
      <c r="G281" s="13"/>
      <c r="H281" s="13"/>
      <c r="I281" s="13"/>
      <c r="J281" s="13"/>
      <c r="K281" s="13"/>
      <c r="L281" s="13"/>
      <c r="M281" s="12"/>
      <c r="N281" s="12"/>
    </row>
    <row r="282" spans="3:14" s="5" customFormat="1" x14ac:dyDescent="0.25">
      <c r="C282" s="12"/>
      <c r="D282" s="12"/>
      <c r="E282" s="12"/>
      <c r="F282" s="12"/>
      <c r="G282" s="13"/>
      <c r="H282" s="13"/>
      <c r="I282" s="13"/>
      <c r="J282" s="13"/>
      <c r="K282" s="13"/>
      <c r="L282" s="13"/>
      <c r="M282" s="12"/>
      <c r="N282" s="12"/>
    </row>
    <row r="283" spans="3:14" s="5" customFormat="1" x14ac:dyDescent="0.25">
      <c r="C283" s="12"/>
      <c r="D283" s="12"/>
      <c r="E283" s="12"/>
      <c r="F283" s="12"/>
      <c r="G283" s="13"/>
      <c r="H283" s="13"/>
      <c r="I283" s="13"/>
      <c r="J283" s="13"/>
      <c r="K283" s="13"/>
      <c r="L283" s="13"/>
      <c r="M283" s="12"/>
      <c r="N283" s="12"/>
    </row>
    <row r="284" spans="3:14" s="5" customFormat="1" x14ac:dyDescent="0.25">
      <c r="C284" s="12"/>
      <c r="D284" s="12"/>
      <c r="E284" s="12"/>
      <c r="F284" s="12"/>
      <c r="G284" s="13"/>
      <c r="H284" s="13"/>
      <c r="I284" s="13"/>
      <c r="J284" s="13"/>
      <c r="K284" s="13"/>
      <c r="L284" s="13"/>
      <c r="M284" s="12"/>
      <c r="N284" s="12"/>
    </row>
    <row r="285" spans="3:14" s="5" customFormat="1" x14ac:dyDescent="0.25">
      <c r="C285" s="12"/>
      <c r="D285" s="12"/>
      <c r="E285" s="12"/>
      <c r="F285" s="12"/>
      <c r="G285" s="13"/>
      <c r="H285" s="13"/>
      <c r="I285" s="13"/>
      <c r="J285" s="13"/>
      <c r="K285" s="13"/>
      <c r="L285" s="13"/>
      <c r="M285" s="12"/>
      <c r="N285" s="12"/>
    </row>
    <row r="286" spans="3:14" s="5" customFormat="1" x14ac:dyDescent="0.25">
      <c r="C286" s="12"/>
      <c r="D286" s="12"/>
      <c r="E286" s="12"/>
      <c r="F286" s="12"/>
      <c r="G286" s="13"/>
      <c r="H286" s="13"/>
      <c r="I286" s="13"/>
      <c r="J286" s="13"/>
      <c r="K286" s="13"/>
      <c r="L286" s="13"/>
      <c r="M286" s="12"/>
      <c r="N286" s="12"/>
    </row>
    <row r="287" spans="3:14" s="5" customFormat="1" x14ac:dyDescent="0.25">
      <c r="C287" s="12"/>
      <c r="D287" s="12"/>
      <c r="E287" s="12"/>
      <c r="F287" s="12"/>
      <c r="G287" s="13"/>
      <c r="H287" s="13"/>
      <c r="I287" s="13"/>
      <c r="J287" s="13"/>
      <c r="K287" s="13"/>
      <c r="L287" s="13"/>
      <c r="M287" s="12"/>
      <c r="N287" s="12"/>
    </row>
    <row r="288" spans="3:14" s="5" customFormat="1" x14ac:dyDescent="0.25">
      <c r="C288" s="12"/>
      <c r="D288" s="12"/>
      <c r="E288" s="12"/>
      <c r="F288" s="12"/>
      <c r="G288" s="13"/>
      <c r="H288" s="13"/>
      <c r="I288" s="13"/>
      <c r="J288" s="13"/>
      <c r="K288" s="13"/>
      <c r="L288" s="13"/>
      <c r="M288" s="12"/>
      <c r="N288" s="12"/>
    </row>
    <row r="289" spans="3:14" s="5" customFormat="1" x14ac:dyDescent="0.25">
      <c r="C289" s="12"/>
      <c r="D289" s="12"/>
      <c r="E289" s="12"/>
      <c r="F289" s="12"/>
      <c r="G289" s="13"/>
      <c r="H289" s="13"/>
      <c r="I289" s="13"/>
      <c r="J289" s="13"/>
      <c r="K289" s="13"/>
      <c r="L289" s="13"/>
      <c r="M289" s="12"/>
      <c r="N289" s="12"/>
    </row>
    <row r="290" spans="3:14" s="5" customFormat="1" x14ac:dyDescent="0.25">
      <c r="C290" s="12"/>
      <c r="D290" s="12"/>
      <c r="E290" s="12"/>
      <c r="F290" s="12"/>
      <c r="G290" s="13"/>
      <c r="H290" s="13"/>
      <c r="I290" s="13"/>
      <c r="J290" s="13"/>
      <c r="K290" s="13"/>
      <c r="L290" s="13"/>
      <c r="M290" s="12"/>
      <c r="N290" s="12"/>
    </row>
    <row r="291" spans="3:14" s="5" customFormat="1" x14ac:dyDescent="0.25">
      <c r="C291" s="12"/>
      <c r="D291" s="12"/>
      <c r="E291" s="12"/>
      <c r="F291" s="12"/>
      <c r="G291" s="13"/>
      <c r="H291" s="13"/>
      <c r="I291" s="13"/>
      <c r="J291" s="13"/>
      <c r="K291" s="13"/>
      <c r="L291" s="13"/>
      <c r="M291" s="12"/>
      <c r="N291" s="12"/>
    </row>
    <row r="292" spans="3:14" s="5" customFormat="1" x14ac:dyDescent="0.25">
      <c r="C292" s="12"/>
      <c r="D292" s="12"/>
      <c r="E292" s="12"/>
      <c r="F292" s="12"/>
      <c r="G292" s="13"/>
      <c r="H292" s="13"/>
      <c r="I292" s="13"/>
      <c r="J292" s="13"/>
      <c r="K292" s="13"/>
      <c r="L292" s="13"/>
      <c r="M292" s="12"/>
      <c r="N292" s="12"/>
    </row>
    <row r="293" spans="3:14" s="5" customFormat="1" x14ac:dyDescent="0.25">
      <c r="C293" s="12"/>
      <c r="D293" s="12"/>
      <c r="E293" s="12"/>
      <c r="F293" s="12"/>
      <c r="G293" s="13"/>
      <c r="H293" s="13"/>
      <c r="I293" s="13"/>
      <c r="J293" s="13"/>
      <c r="K293" s="13"/>
      <c r="L293" s="13"/>
      <c r="M293" s="12"/>
      <c r="N293" s="12"/>
    </row>
    <row r="294" spans="3:14" s="5" customFormat="1" x14ac:dyDescent="0.25">
      <c r="C294" s="12"/>
      <c r="D294" s="12"/>
      <c r="E294" s="12"/>
      <c r="F294" s="12"/>
      <c r="G294" s="13"/>
      <c r="H294" s="13"/>
      <c r="I294" s="13"/>
      <c r="J294" s="13"/>
      <c r="K294" s="13"/>
      <c r="L294" s="13"/>
      <c r="M294" s="12"/>
      <c r="N294" s="12"/>
    </row>
    <row r="295" spans="3:14" s="5" customFormat="1" x14ac:dyDescent="0.25">
      <c r="C295" s="12"/>
      <c r="D295" s="12"/>
      <c r="E295" s="12"/>
      <c r="F295" s="12"/>
      <c r="G295" s="13"/>
      <c r="H295" s="13"/>
      <c r="I295" s="13"/>
      <c r="J295" s="13"/>
      <c r="K295" s="13"/>
      <c r="L295" s="13"/>
      <c r="M295" s="12"/>
      <c r="N295" s="12"/>
    </row>
    <row r="296" spans="3:14" s="5" customFormat="1" x14ac:dyDescent="0.25">
      <c r="C296" s="12"/>
      <c r="D296" s="12"/>
      <c r="E296" s="12"/>
      <c r="F296" s="12"/>
      <c r="G296" s="13"/>
      <c r="H296" s="13"/>
      <c r="I296" s="13"/>
      <c r="J296" s="13"/>
      <c r="K296" s="13"/>
      <c r="L296" s="13"/>
      <c r="M296" s="12"/>
      <c r="N296" s="12"/>
    </row>
    <row r="297" spans="3:14" s="5" customFormat="1" x14ac:dyDescent="0.25">
      <c r="C297" s="12"/>
      <c r="D297" s="12"/>
      <c r="E297" s="12"/>
      <c r="F297" s="12"/>
      <c r="G297" s="13"/>
      <c r="H297" s="13"/>
      <c r="I297" s="13"/>
      <c r="J297" s="13"/>
      <c r="K297" s="13"/>
      <c r="L297" s="13"/>
      <c r="M297" s="12"/>
      <c r="N297" s="12"/>
    </row>
    <row r="298" spans="3:14" s="5" customFormat="1" x14ac:dyDescent="0.25">
      <c r="C298" s="12"/>
      <c r="D298" s="12"/>
      <c r="E298" s="12"/>
      <c r="F298" s="12"/>
      <c r="G298" s="13"/>
      <c r="H298" s="13"/>
      <c r="I298" s="13"/>
      <c r="J298" s="13"/>
      <c r="K298" s="13"/>
      <c r="L298" s="13"/>
      <c r="M298" s="12"/>
      <c r="N298" s="12"/>
    </row>
    <row r="299" spans="3:14" s="5" customFormat="1" x14ac:dyDescent="0.25">
      <c r="C299" s="12"/>
      <c r="D299" s="12"/>
      <c r="E299" s="12"/>
      <c r="F299" s="12"/>
      <c r="G299" s="13"/>
      <c r="H299" s="13"/>
      <c r="I299" s="13"/>
      <c r="J299" s="13"/>
      <c r="K299" s="13"/>
      <c r="L299" s="13"/>
      <c r="M299" s="12"/>
      <c r="N299" s="12"/>
    </row>
    <row r="300" spans="3:14" s="5" customFormat="1" x14ac:dyDescent="0.25">
      <c r="C300" s="12"/>
      <c r="D300" s="12"/>
      <c r="E300" s="12"/>
      <c r="F300" s="12"/>
      <c r="G300" s="13"/>
      <c r="H300" s="13"/>
      <c r="I300" s="13"/>
      <c r="J300" s="13"/>
      <c r="K300" s="13"/>
      <c r="L300" s="13"/>
      <c r="M300" s="12"/>
      <c r="N300" s="12"/>
    </row>
    <row r="301" spans="3:14" s="5" customFormat="1" x14ac:dyDescent="0.25">
      <c r="C301" s="12"/>
      <c r="D301" s="12"/>
      <c r="E301" s="12"/>
      <c r="F301" s="12"/>
      <c r="G301" s="13"/>
      <c r="H301" s="13"/>
      <c r="I301" s="13"/>
      <c r="J301" s="13"/>
      <c r="K301" s="13"/>
      <c r="L301" s="13"/>
      <c r="M301" s="12"/>
      <c r="N301" s="12"/>
    </row>
    <row r="302" spans="3:14" s="5" customFormat="1" x14ac:dyDescent="0.25">
      <c r="C302" s="12"/>
      <c r="D302" s="12"/>
      <c r="E302" s="12"/>
      <c r="F302" s="12"/>
      <c r="G302" s="13"/>
      <c r="H302" s="13"/>
      <c r="I302" s="13"/>
      <c r="J302" s="13"/>
      <c r="K302" s="13"/>
      <c r="L302" s="13"/>
      <c r="M302" s="12"/>
      <c r="N302" s="12"/>
    </row>
    <row r="303" spans="3:14" s="5" customFormat="1" x14ac:dyDescent="0.25">
      <c r="C303" s="12"/>
      <c r="D303" s="12"/>
      <c r="E303" s="12"/>
      <c r="F303" s="12"/>
      <c r="G303" s="13"/>
      <c r="H303" s="13"/>
      <c r="I303" s="13"/>
      <c r="J303" s="13"/>
      <c r="K303" s="13"/>
      <c r="L303" s="13"/>
      <c r="M303" s="12"/>
      <c r="N303" s="12"/>
    </row>
    <row r="304" spans="3:14" s="5" customFormat="1" x14ac:dyDescent="0.25">
      <c r="C304" s="12"/>
      <c r="D304" s="12"/>
      <c r="E304" s="12"/>
      <c r="F304" s="12"/>
      <c r="G304" s="13"/>
      <c r="H304" s="13"/>
      <c r="I304" s="13"/>
      <c r="J304" s="13"/>
      <c r="K304" s="13"/>
      <c r="L304" s="13"/>
      <c r="M304" s="12"/>
      <c r="N304" s="12"/>
    </row>
    <row r="305" spans="3:14" s="5" customFormat="1" x14ac:dyDescent="0.25">
      <c r="C305" s="12"/>
      <c r="D305" s="12"/>
      <c r="E305" s="12"/>
      <c r="F305" s="12"/>
      <c r="G305" s="13"/>
      <c r="H305" s="13"/>
      <c r="I305" s="13"/>
      <c r="J305" s="13"/>
      <c r="K305" s="13"/>
      <c r="L305" s="13"/>
      <c r="M305" s="12"/>
      <c r="N305" s="12"/>
    </row>
    <row r="306" spans="3:14" s="5" customFormat="1" x14ac:dyDescent="0.25">
      <c r="C306" s="12"/>
      <c r="D306" s="12"/>
      <c r="E306" s="12"/>
      <c r="F306" s="12"/>
      <c r="G306" s="13"/>
      <c r="H306" s="13"/>
      <c r="I306" s="13"/>
      <c r="J306" s="13"/>
      <c r="K306" s="13"/>
      <c r="L306" s="13"/>
      <c r="M306" s="12"/>
      <c r="N306" s="12"/>
    </row>
    <row r="307" spans="3:14" s="5" customFormat="1" x14ac:dyDescent="0.25">
      <c r="C307" s="12"/>
      <c r="D307" s="12"/>
      <c r="E307" s="12"/>
      <c r="F307" s="12"/>
      <c r="G307" s="13"/>
      <c r="H307" s="13"/>
      <c r="I307" s="13"/>
      <c r="J307" s="13"/>
      <c r="K307" s="13"/>
      <c r="L307" s="13"/>
      <c r="M307" s="12"/>
      <c r="N307" s="12"/>
    </row>
    <row r="308" spans="3:14" s="5" customFormat="1" x14ac:dyDescent="0.25">
      <c r="C308" s="12"/>
      <c r="D308" s="12"/>
      <c r="E308" s="12"/>
      <c r="F308" s="12"/>
      <c r="G308" s="13"/>
      <c r="H308" s="13"/>
      <c r="I308" s="13"/>
      <c r="J308" s="13"/>
      <c r="K308" s="13"/>
      <c r="L308" s="13"/>
      <c r="M308" s="12"/>
      <c r="N308" s="12"/>
    </row>
    <row r="309" spans="3:14" s="5" customFormat="1" x14ac:dyDescent="0.25">
      <c r="C309" s="12"/>
      <c r="D309" s="12"/>
      <c r="E309" s="12"/>
      <c r="F309" s="12"/>
      <c r="G309" s="13"/>
      <c r="H309" s="13"/>
      <c r="I309" s="13"/>
      <c r="J309" s="13"/>
      <c r="K309" s="13"/>
      <c r="L309" s="13"/>
      <c r="M309" s="12"/>
      <c r="N309" s="12"/>
    </row>
    <row r="310" spans="3:14" s="5" customFormat="1" x14ac:dyDescent="0.25">
      <c r="C310" s="12"/>
      <c r="D310" s="12"/>
      <c r="E310" s="12"/>
      <c r="F310" s="12"/>
      <c r="G310" s="13"/>
      <c r="H310" s="13"/>
      <c r="I310" s="13"/>
      <c r="J310" s="13"/>
      <c r="K310" s="13"/>
      <c r="L310" s="13"/>
      <c r="M310" s="12"/>
      <c r="N310" s="12"/>
    </row>
    <row r="311" spans="3:14" s="5" customFormat="1" x14ac:dyDescent="0.25">
      <c r="C311" s="12"/>
      <c r="D311" s="12"/>
      <c r="E311" s="12"/>
      <c r="F311" s="12"/>
      <c r="G311" s="13"/>
      <c r="H311" s="13"/>
      <c r="I311" s="13"/>
      <c r="J311" s="13"/>
      <c r="K311" s="13"/>
      <c r="L311" s="13"/>
      <c r="M311" s="12"/>
      <c r="N311" s="12"/>
    </row>
    <row r="312" spans="3:14" s="5" customFormat="1" x14ac:dyDescent="0.25">
      <c r="C312" s="12"/>
      <c r="D312" s="12"/>
      <c r="E312" s="12"/>
      <c r="F312" s="12"/>
      <c r="G312" s="13"/>
      <c r="H312" s="13"/>
      <c r="I312" s="13"/>
      <c r="J312" s="13"/>
      <c r="K312" s="13"/>
      <c r="L312" s="13"/>
      <c r="M312" s="12"/>
      <c r="N312" s="12"/>
    </row>
    <row r="313" spans="3:14" s="5" customFormat="1" x14ac:dyDescent="0.25">
      <c r="C313" s="12"/>
      <c r="D313" s="12"/>
      <c r="E313" s="12"/>
      <c r="F313" s="12"/>
      <c r="G313" s="13"/>
      <c r="H313" s="13"/>
      <c r="I313" s="13"/>
      <c r="J313" s="13"/>
      <c r="K313" s="13"/>
      <c r="L313" s="13"/>
      <c r="M313" s="12"/>
      <c r="N313" s="12"/>
    </row>
    <row r="314" spans="3:14" s="5" customFormat="1" x14ac:dyDescent="0.25">
      <c r="C314" s="12"/>
      <c r="D314" s="12"/>
      <c r="E314" s="12"/>
      <c r="F314" s="12"/>
      <c r="G314" s="13"/>
      <c r="H314" s="13"/>
      <c r="I314" s="13"/>
      <c r="J314" s="13"/>
      <c r="K314" s="13"/>
      <c r="L314" s="13"/>
      <c r="M314" s="12"/>
      <c r="N314" s="12"/>
    </row>
    <row r="315" spans="3:14" s="5" customFormat="1" x14ac:dyDescent="0.25">
      <c r="C315" s="12"/>
      <c r="D315" s="12"/>
      <c r="E315" s="12"/>
      <c r="F315" s="12"/>
      <c r="G315" s="13"/>
      <c r="H315" s="13"/>
      <c r="I315" s="13"/>
      <c r="J315" s="13"/>
      <c r="K315" s="13"/>
      <c r="L315" s="13"/>
      <c r="M315" s="12"/>
      <c r="N315" s="12"/>
    </row>
    <row r="316" spans="3:14" s="5" customFormat="1" x14ac:dyDescent="0.25">
      <c r="C316" s="12"/>
      <c r="D316" s="12"/>
      <c r="E316" s="12"/>
      <c r="F316" s="12"/>
      <c r="G316" s="13"/>
      <c r="H316" s="13"/>
      <c r="I316" s="13"/>
      <c r="J316" s="13"/>
      <c r="K316" s="13"/>
      <c r="L316" s="13"/>
      <c r="M316" s="12"/>
      <c r="N316" s="12"/>
    </row>
    <row r="317" spans="3:14" s="5" customFormat="1" x14ac:dyDescent="0.25">
      <c r="C317" s="12"/>
      <c r="D317" s="12"/>
      <c r="E317" s="12"/>
      <c r="F317" s="12"/>
      <c r="G317" s="13"/>
      <c r="H317" s="13"/>
      <c r="I317" s="13"/>
      <c r="J317" s="13"/>
      <c r="K317" s="13"/>
      <c r="L317" s="13"/>
      <c r="M317" s="12"/>
      <c r="N317" s="12"/>
    </row>
    <row r="318" spans="3:14" s="5" customFormat="1" x14ac:dyDescent="0.25">
      <c r="C318" s="12"/>
      <c r="D318" s="12"/>
      <c r="E318" s="12"/>
      <c r="F318" s="12"/>
      <c r="G318" s="13"/>
      <c r="H318" s="13"/>
      <c r="I318" s="13"/>
      <c r="J318" s="13"/>
      <c r="K318" s="13"/>
      <c r="L318" s="13"/>
      <c r="M318" s="12"/>
      <c r="N318" s="12"/>
    </row>
    <row r="319" spans="3:14" s="5" customFormat="1" x14ac:dyDescent="0.25">
      <c r="C319" s="12"/>
      <c r="D319" s="12"/>
      <c r="E319" s="12"/>
      <c r="F319" s="12"/>
      <c r="G319" s="13"/>
      <c r="H319" s="13"/>
      <c r="I319" s="13"/>
      <c r="J319" s="13"/>
      <c r="K319" s="13"/>
      <c r="L319" s="13"/>
      <c r="M319" s="12"/>
      <c r="N319" s="12"/>
    </row>
    <row r="320" spans="3:14" s="5" customFormat="1" x14ac:dyDescent="0.25">
      <c r="C320" s="12"/>
      <c r="D320" s="12"/>
      <c r="E320" s="12"/>
      <c r="F320" s="12"/>
      <c r="G320" s="13"/>
      <c r="H320" s="13"/>
      <c r="I320" s="13"/>
      <c r="J320" s="13"/>
      <c r="K320" s="13"/>
      <c r="L320" s="13"/>
      <c r="M320" s="12"/>
      <c r="N320" s="12"/>
    </row>
    <row r="321" spans="3:14" s="5" customFormat="1" x14ac:dyDescent="0.25">
      <c r="C321" s="12"/>
      <c r="D321" s="12"/>
      <c r="E321" s="12"/>
      <c r="F321" s="12"/>
      <c r="G321" s="13"/>
      <c r="H321" s="13"/>
      <c r="I321" s="13"/>
      <c r="J321" s="13"/>
      <c r="K321" s="13"/>
      <c r="L321" s="13"/>
      <c r="M321" s="12"/>
      <c r="N321" s="12"/>
    </row>
    <row r="322" spans="3:14" s="5" customFormat="1" x14ac:dyDescent="0.25">
      <c r="C322" s="12"/>
      <c r="D322" s="12"/>
      <c r="E322" s="12"/>
      <c r="F322" s="12"/>
      <c r="G322" s="13"/>
      <c r="H322" s="13"/>
      <c r="I322" s="13"/>
      <c r="J322" s="13"/>
      <c r="K322" s="13"/>
      <c r="L322" s="13"/>
      <c r="M322" s="12"/>
      <c r="N322" s="12"/>
    </row>
    <row r="323" spans="3:14" s="5" customFormat="1" x14ac:dyDescent="0.25">
      <c r="C323" s="12"/>
      <c r="D323" s="12"/>
      <c r="E323" s="12"/>
      <c r="F323" s="12"/>
      <c r="G323" s="13"/>
      <c r="H323" s="13"/>
      <c r="I323" s="13"/>
      <c r="J323" s="13"/>
      <c r="K323" s="13"/>
      <c r="L323" s="13"/>
      <c r="M323" s="12"/>
      <c r="N323" s="12"/>
    </row>
    <row r="324" spans="3:14" s="5" customFormat="1" x14ac:dyDescent="0.25">
      <c r="C324" s="12"/>
      <c r="D324" s="12"/>
      <c r="E324" s="12"/>
      <c r="F324" s="12"/>
      <c r="G324" s="13"/>
      <c r="H324" s="13"/>
      <c r="I324" s="13"/>
      <c r="J324" s="13"/>
      <c r="K324" s="13"/>
      <c r="L324" s="13"/>
      <c r="M324" s="12"/>
      <c r="N324" s="12"/>
    </row>
    <row r="325" spans="3:14" s="5" customFormat="1" x14ac:dyDescent="0.25">
      <c r="C325" s="12"/>
      <c r="D325" s="12"/>
      <c r="E325" s="12"/>
      <c r="F325" s="12"/>
      <c r="G325" s="13"/>
      <c r="H325" s="13"/>
      <c r="I325" s="13"/>
      <c r="J325" s="13"/>
      <c r="K325" s="13"/>
      <c r="L325" s="13"/>
      <c r="M325" s="12"/>
      <c r="N325" s="12"/>
    </row>
    <row r="326" spans="3:14" s="5" customFormat="1" x14ac:dyDescent="0.25">
      <c r="C326" s="12"/>
      <c r="D326" s="12"/>
      <c r="E326" s="12"/>
      <c r="F326" s="12"/>
      <c r="G326" s="13"/>
      <c r="H326" s="13"/>
      <c r="I326" s="13"/>
      <c r="J326" s="13"/>
      <c r="K326" s="13"/>
      <c r="L326" s="13"/>
      <c r="M326" s="12"/>
      <c r="N326" s="12"/>
    </row>
    <row r="327" spans="3:14" s="5" customFormat="1" x14ac:dyDescent="0.25">
      <c r="C327" s="12"/>
      <c r="D327" s="12"/>
      <c r="E327" s="12"/>
      <c r="F327" s="12"/>
      <c r="G327" s="13"/>
      <c r="H327" s="13"/>
      <c r="I327" s="13"/>
      <c r="J327" s="13"/>
      <c r="K327" s="13"/>
      <c r="L327" s="13"/>
      <c r="M327" s="12"/>
      <c r="N327" s="12"/>
    </row>
    <row r="328" spans="3:14" s="5" customFormat="1" x14ac:dyDescent="0.25">
      <c r="C328" s="12"/>
      <c r="D328" s="12"/>
      <c r="E328" s="12"/>
      <c r="F328" s="12"/>
      <c r="G328" s="13"/>
      <c r="H328" s="13"/>
      <c r="I328" s="13"/>
      <c r="J328" s="13"/>
      <c r="K328" s="13"/>
      <c r="L328" s="13"/>
      <c r="M328" s="12"/>
      <c r="N328" s="12"/>
    </row>
    <row r="329" spans="3:14" s="5" customFormat="1" x14ac:dyDescent="0.25">
      <c r="C329" s="12"/>
      <c r="D329" s="12"/>
      <c r="E329" s="12"/>
      <c r="F329" s="12"/>
      <c r="G329" s="13"/>
      <c r="H329" s="13"/>
      <c r="I329" s="13"/>
      <c r="J329" s="13"/>
      <c r="K329" s="13"/>
      <c r="L329" s="13"/>
      <c r="M329" s="12"/>
      <c r="N329" s="12"/>
    </row>
    <row r="330" spans="3:14" s="5" customFormat="1" x14ac:dyDescent="0.25">
      <c r="C330" s="12"/>
      <c r="D330" s="12"/>
      <c r="E330" s="12"/>
      <c r="F330" s="12"/>
      <c r="G330" s="13"/>
      <c r="H330" s="13"/>
      <c r="I330" s="13"/>
      <c r="J330" s="13"/>
      <c r="K330" s="13"/>
      <c r="L330" s="13"/>
      <c r="M330" s="12"/>
      <c r="N330" s="12"/>
    </row>
    <row r="331" spans="3:14" s="5" customFormat="1" x14ac:dyDescent="0.25">
      <c r="C331" s="12"/>
      <c r="D331" s="12"/>
      <c r="E331" s="12"/>
      <c r="F331" s="12"/>
      <c r="G331" s="13"/>
      <c r="H331" s="13"/>
      <c r="I331" s="13"/>
      <c r="J331" s="13"/>
      <c r="K331" s="13"/>
      <c r="L331" s="13"/>
      <c r="M331" s="12"/>
      <c r="N331" s="12"/>
    </row>
    <row r="332" spans="3:14" s="5" customFormat="1" x14ac:dyDescent="0.25">
      <c r="C332" s="12"/>
      <c r="D332" s="12"/>
      <c r="E332" s="12"/>
      <c r="F332" s="12"/>
      <c r="G332" s="13"/>
      <c r="H332" s="13"/>
      <c r="I332" s="13"/>
      <c r="J332" s="13"/>
      <c r="K332" s="13"/>
      <c r="L332" s="13"/>
      <c r="M332" s="12"/>
      <c r="N332" s="12"/>
    </row>
    <row r="333" spans="3:14" s="5" customFormat="1" x14ac:dyDescent="0.25">
      <c r="C333" s="12"/>
      <c r="D333" s="12"/>
      <c r="E333" s="12"/>
      <c r="F333" s="12"/>
      <c r="G333" s="13"/>
      <c r="H333" s="13"/>
      <c r="I333" s="13"/>
      <c r="J333" s="13"/>
      <c r="K333" s="13"/>
      <c r="L333" s="13"/>
      <c r="M333" s="12"/>
      <c r="N333" s="12"/>
    </row>
    <row r="334" spans="3:14" s="5" customFormat="1" x14ac:dyDescent="0.25">
      <c r="C334" s="12"/>
      <c r="D334" s="12"/>
      <c r="E334" s="12"/>
      <c r="F334" s="12"/>
      <c r="G334" s="13"/>
      <c r="H334" s="13"/>
      <c r="I334" s="13"/>
      <c r="J334" s="13"/>
      <c r="K334" s="13"/>
      <c r="L334" s="13"/>
      <c r="M334" s="12"/>
      <c r="N334" s="12"/>
    </row>
    <row r="335" spans="3:14" s="5" customFormat="1" x14ac:dyDescent="0.25">
      <c r="C335" s="12"/>
      <c r="D335" s="12"/>
      <c r="E335" s="12"/>
      <c r="F335" s="12"/>
      <c r="G335" s="13"/>
      <c r="H335" s="13"/>
      <c r="I335" s="13"/>
      <c r="J335" s="13"/>
      <c r="K335" s="13"/>
      <c r="L335" s="13"/>
      <c r="M335" s="12"/>
      <c r="N335" s="12"/>
    </row>
    <row r="336" spans="3:14" s="5" customFormat="1" x14ac:dyDescent="0.25">
      <c r="C336" s="12"/>
      <c r="D336" s="12"/>
      <c r="E336" s="12"/>
      <c r="F336" s="12"/>
      <c r="G336" s="13"/>
      <c r="H336" s="13"/>
      <c r="I336" s="13"/>
      <c r="J336" s="13"/>
      <c r="K336" s="13"/>
      <c r="L336" s="13"/>
      <c r="M336" s="12"/>
      <c r="N336" s="12"/>
    </row>
    <row r="337" spans="3:14" s="5" customFormat="1" x14ac:dyDescent="0.25">
      <c r="C337" s="12"/>
      <c r="D337" s="12"/>
      <c r="E337" s="12"/>
      <c r="F337" s="12"/>
      <c r="G337" s="13"/>
      <c r="H337" s="13"/>
      <c r="I337" s="13"/>
      <c r="J337" s="13"/>
      <c r="K337" s="13"/>
      <c r="L337" s="13"/>
      <c r="M337" s="12"/>
      <c r="N337" s="12"/>
    </row>
    <row r="338" spans="3:14" s="5" customFormat="1" x14ac:dyDescent="0.25">
      <c r="C338" s="12"/>
      <c r="D338" s="12"/>
      <c r="E338" s="12"/>
      <c r="F338" s="12"/>
      <c r="G338" s="13"/>
      <c r="H338" s="13"/>
      <c r="I338" s="13"/>
      <c r="J338" s="13"/>
      <c r="K338" s="13"/>
      <c r="L338" s="13"/>
      <c r="M338" s="12"/>
      <c r="N338" s="12"/>
    </row>
    <row r="339" spans="3:14" s="5" customFormat="1" x14ac:dyDescent="0.25">
      <c r="C339" s="12"/>
      <c r="D339" s="12"/>
      <c r="E339" s="12"/>
      <c r="F339" s="12"/>
      <c r="G339" s="13"/>
      <c r="H339" s="13"/>
      <c r="I339" s="13"/>
      <c r="J339" s="13"/>
      <c r="K339" s="13"/>
      <c r="L339" s="13"/>
      <c r="M339" s="12"/>
      <c r="N339" s="12"/>
    </row>
    <row r="340" spans="3:14" s="5" customFormat="1" x14ac:dyDescent="0.25">
      <c r="C340" s="12"/>
      <c r="D340" s="12"/>
      <c r="E340" s="12"/>
      <c r="F340" s="12"/>
      <c r="G340" s="13"/>
      <c r="H340" s="13"/>
      <c r="I340" s="13"/>
      <c r="J340" s="13"/>
      <c r="K340" s="13"/>
      <c r="L340" s="13"/>
      <c r="M340" s="12"/>
      <c r="N340" s="12"/>
    </row>
    <row r="341" spans="3:14" s="5" customFormat="1" x14ac:dyDescent="0.25">
      <c r="C341" s="12"/>
      <c r="D341" s="12"/>
      <c r="E341" s="12"/>
      <c r="F341" s="12"/>
      <c r="G341" s="13"/>
      <c r="H341" s="13"/>
      <c r="I341" s="13"/>
      <c r="J341" s="13"/>
      <c r="K341" s="13"/>
      <c r="L341" s="13"/>
      <c r="M341" s="12"/>
      <c r="N341" s="12"/>
    </row>
    <row r="342" spans="3:14" s="5" customFormat="1" x14ac:dyDescent="0.25">
      <c r="C342" s="12"/>
      <c r="D342" s="12"/>
      <c r="E342" s="12"/>
      <c r="F342" s="12"/>
      <c r="G342" s="13"/>
      <c r="H342" s="13"/>
      <c r="I342" s="13"/>
      <c r="J342" s="13"/>
      <c r="K342" s="13"/>
      <c r="L342" s="13"/>
      <c r="M342" s="12"/>
      <c r="N342" s="12"/>
    </row>
    <row r="343" spans="3:14" s="5" customFormat="1" x14ac:dyDescent="0.25">
      <c r="C343" s="12"/>
      <c r="D343" s="12"/>
      <c r="E343" s="12"/>
      <c r="F343" s="12"/>
      <c r="G343" s="13"/>
      <c r="H343" s="13"/>
      <c r="I343" s="13"/>
      <c r="J343" s="13"/>
      <c r="K343" s="13"/>
      <c r="L343" s="13"/>
      <c r="M343" s="12"/>
      <c r="N343" s="12"/>
    </row>
    <row r="344" spans="3:14" s="5" customFormat="1" x14ac:dyDescent="0.25">
      <c r="C344" s="12"/>
      <c r="D344" s="12"/>
      <c r="E344" s="12"/>
      <c r="F344" s="12"/>
      <c r="G344" s="13"/>
      <c r="H344" s="13"/>
      <c r="I344" s="13"/>
      <c r="J344" s="13"/>
      <c r="K344" s="13"/>
      <c r="L344" s="13"/>
      <c r="M344" s="12"/>
      <c r="N344" s="12"/>
    </row>
    <row r="345" spans="3:14" s="5" customFormat="1" x14ac:dyDescent="0.25">
      <c r="C345" s="12"/>
      <c r="D345" s="12"/>
      <c r="E345" s="12"/>
      <c r="F345" s="12"/>
      <c r="G345" s="13"/>
      <c r="H345" s="13"/>
      <c r="I345" s="13"/>
      <c r="J345" s="13"/>
      <c r="K345" s="13"/>
      <c r="L345" s="13"/>
      <c r="M345" s="12"/>
      <c r="N345" s="12"/>
    </row>
    <row r="346" spans="3:14" s="5" customFormat="1" x14ac:dyDescent="0.25">
      <c r="C346" s="12"/>
      <c r="D346" s="12"/>
      <c r="E346" s="12"/>
      <c r="F346" s="12"/>
      <c r="G346" s="13"/>
      <c r="H346" s="13"/>
      <c r="I346" s="13"/>
      <c r="J346" s="13"/>
      <c r="K346" s="13"/>
      <c r="L346" s="13"/>
      <c r="M346" s="12"/>
      <c r="N346" s="12"/>
    </row>
    <row r="347" spans="3:14" s="5" customFormat="1" x14ac:dyDescent="0.25">
      <c r="C347" s="12"/>
      <c r="D347" s="12"/>
      <c r="E347" s="12"/>
      <c r="F347" s="12"/>
      <c r="G347" s="13"/>
      <c r="H347" s="13"/>
      <c r="I347" s="13"/>
      <c r="J347" s="13"/>
      <c r="K347" s="13"/>
      <c r="L347" s="13"/>
      <c r="M347" s="12"/>
      <c r="N347" s="12"/>
    </row>
    <row r="348" spans="3:14" s="5" customFormat="1" x14ac:dyDescent="0.25">
      <c r="C348" s="12"/>
      <c r="D348" s="12"/>
      <c r="E348" s="12"/>
      <c r="F348" s="12"/>
      <c r="G348" s="13"/>
      <c r="H348" s="13"/>
      <c r="I348" s="13"/>
      <c r="J348" s="13"/>
      <c r="K348" s="13"/>
      <c r="L348" s="13"/>
      <c r="M348" s="12"/>
      <c r="N348" s="12"/>
    </row>
    <row r="349" spans="3:14" s="5" customFormat="1" x14ac:dyDescent="0.25">
      <c r="C349" s="12"/>
      <c r="D349" s="12"/>
      <c r="E349" s="12"/>
      <c r="F349" s="12"/>
      <c r="G349" s="13"/>
      <c r="H349" s="13"/>
      <c r="I349" s="13"/>
      <c r="J349" s="13"/>
      <c r="K349" s="13"/>
      <c r="L349" s="13"/>
      <c r="M349" s="12"/>
      <c r="N349" s="12"/>
    </row>
    <row r="350" spans="3:14" s="5" customFormat="1" x14ac:dyDescent="0.25">
      <c r="C350" s="12"/>
      <c r="D350" s="12"/>
      <c r="E350" s="12"/>
      <c r="F350" s="12"/>
      <c r="G350" s="13"/>
      <c r="H350" s="13"/>
      <c r="I350" s="13"/>
      <c r="J350" s="13"/>
      <c r="K350" s="13"/>
      <c r="L350" s="13"/>
      <c r="M350" s="12"/>
      <c r="N350" s="12"/>
    </row>
    <row r="351" spans="3:14" s="5" customFormat="1" x14ac:dyDescent="0.25">
      <c r="C351" s="12"/>
      <c r="D351" s="12"/>
      <c r="E351" s="12"/>
      <c r="F351" s="12"/>
      <c r="G351" s="13"/>
      <c r="H351" s="13"/>
      <c r="I351" s="13"/>
      <c r="J351" s="13"/>
      <c r="K351" s="13"/>
      <c r="L351" s="13"/>
      <c r="M351" s="12"/>
      <c r="N351" s="12"/>
    </row>
    <row r="352" spans="3:14" s="5" customFormat="1" x14ac:dyDescent="0.25">
      <c r="C352" s="12"/>
      <c r="D352" s="12"/>
      <c r="E352" s="12"/>
      <c r="F352" s="12"/>
      <c r="G352" s="13"/>
      <c r="H352" s="13"/>
      <c r="I352" s="13"/>
      <c r="J352" s="13"/>
      <c r="K352" s="13"/>
      <c r="L352" s="13"/>
      <c r="M352" s="12"/>
      <c r="N352" s="12"/>
    </row>
    <row r="353" spans="3:14" s="5" customFormat="1" x14ac:dyDescent="0.25">
      <c r="C353" s="12"/>
      <c r="D353" s="12"/>
      <c r="E353" s="12"/>
      <c r="F353" s="12"/>
      <c r="G353" s="13"/>
      <c r="H353" s="13"/>
      <c r="I353" s="13"/>
      <c r="J353" s="13"/>
      <c r="K353" s="13"/>
      <c r="L353" s="13"/>
      <c r="M353" s="12"/>
      <c r="N353" s="12"/>
    </row>
    <row r="354" spans="3:14" s="5" customFormat="1" x14ac:dyDescent="0.25">
      <c r="C354" s="12"/>
      <c r="D354" s="12"/>
      <c r="E354" s="12"/>
      <c r="F354" s="12"/>
      <c r="G354" s="13"/>
      <c r="H354" s="13"/>
      <c r="I354" s="13"/>
      <c r="J354" s="13"/>
      <c r="K354" s="13"/>
      <c r="L354" s="13"/>
      <c r="M354" s="12"/>
      <c r="N354" s="12"/>
    </row>
    <row r="355" spans="3:14" s="5" customFormat="1" x14ac:dyDescent="0.25">
      <c r="C355" s="12"/>
      <c r="D355" s="12"/>
      <c r="E355" s="12"/>
      <c r="F355" s="12"/>
      <c r="G355" s="13"/>
      <c r="H355" s="13"/>
      <c r="I355" s="13"/>
      <c r="J355" s="13"/>
      <c r="K355" s="13"/>
      <c r="L355" s="13"/>
      <c r="M355" s="12"/>
      <c r="N355" s="12"/>
    </row>
    <row r="356" spans="3:14" s="5" customFormat="1" x14ac:dyDescent="0.25">
      <c r="C356" s="12"/>
      <c r="D356" s="12"/>
      <c r="E356" s="12"/>
      <c r="F356" s="12"/>
      <c r="G356" s="13"/>
      <c r="H356" s="13"/>
      <c r="I356" s="13"/>
      <c r="J356" s="13"/>
      <c r="K356" s="13"/>
      <c r="L356" s="13"/>
      <c r="M356" s="12"/>
      <c r="N356" s="12"/>
    </row>
    <row r="357" spans="3:14" s="5" customFormat="1" x14ac:dyDescent="0.25">
      <c r="C357" s="12"/>
      <c r="D357" s="12"/>
      <c r="E357" s="12"/>
      <c r="F357" s="12"/>
      <c r="G357" s="13"/>
      <c r="H357" s="13"/>
      <c r="I357" s="13"/>
      <c r="J357" s="13"/>
      <c r="K357" s="13"/>
      <c r="L357" s="13"/>
      <c r="M357" s="12"/>
      <c r="N357" s="12"/>
    </row>
    <row r="358" spans="3:14" s="5" customFormat="1" x14ac:dyDescent="0.25">
      <c r="C358" s="12"/>
      <c r="D358" s="12"/>
      <c r="E358" s="12"/>
      <c r="F358" s="12"/>
      <c r="G358" s="13"/>
      <c r="H358" s="13"/>
      <c r="I358" s="13"/>
      <c r="J358" s="13"/>
      <c r="K358" s="13"/>
      <c r="L358" s="13"/>
      <c r="M358" s="12"/>
      <c r="N358" s="12"/>
    </row>
    <row r="359" spans="3:14" s="5" customFormat="1" x14ac:dyDescent="0.25">
      <c r="C359" s="12"/>
      <c r="D359" s="12"/>
      <c r="E359" s="12"/>
      <c r="F359" s="12"/>
      <c r="G359" s="13"/>
      <c r="H359" s="13"/>
      <c r="I359" s="13"/>
      <c r="J359" s="13"/>
      <c r="K359" s="13"/>
      <c r="L359" s="13"/>
      <c r="M359" s="12"/>
      <c r="N359" s="12"/>
    </row>
    <row r="360" spans="3:14" s="5" customFormat="1" x14ac:dyDescent="0.25">
      <c r="C360" s="12"/>
      <c r="D360" s="12"/>
      <c r="E360" s="12"/>
      <c r="F360" s="12"/>
      <c r="G360" s="13"/>
      <c r="H360" s="13"/>
      <c r="I360" s="13"/>
      <c r="J360" s="13"/>
      <c r="K360" s="13"/>
      <c r="L360" s="13"/>
      <c r="M360" s="12"/>
      <c r="N360" s="12"/>
    </row>
    <row r="361" spans="3:14" s="5" customFormat="1" x14ac:dyDescent="0.25">
      <c r="C361" s="12"/>
      <c r="D361" s="12"/>
      <c r="E361" s="12"/>
      <c r="F361" s="12"/>
      <c r="G361" s="13"/>
      <c r="H361" s="13"/>
      <c r="I361" s="13"/>
      <c r="J361" s="13"/>
      <c r="K361" s="13"/>
      <c r="L361" s="13"/>
      <c r="M361" s="12"/>
      <c r="N361" s="12"/>
    </row>
    <row r="362" spans="3:14" s="5" customFormat="1" x14ac:dyDescent="0.25">
      <c r="C362" s="12"/>
      <c r="D362" s="12"/>
      <c r="E362" s="12"/>
      <c r="F362" s="12"/>
      <c r="G362" s="13"/>
      <c r="H362" s="13"/>
      <c r="I362" s="13"/>
      <c r="J362" s="13"/>
      <c r="K362" s="13"/>
      <c r="L362" s="13"/>
      <c r="M362" s="12"/>
      <c r="N362" s="12"/>
    </row>
    <row r="363" spans="3:14" s="5" customFormat="1" x14ac:dyDescent="0.25">
      <c r="C363" s="12"/>
      <c r="D363" s="12"/>
      <c r="E363" s="12"/>
      <c r="F363" s="12"/>
      <c r="G363" s="13"/>
      <c r="H363" s="13"/>
      <c r="I363" s="13"/>
      <c r="J363" s="13"/>
      <c r="K363" s="13"/>
      <c r="L363" s="13"/>
      <c r="M363" s="12"/>
      <c r="N363" s="12"/>
    </row>
    <row r="364" spans="3:14" s="5" customFormat="1" x14ac:dyDescent="0.25">
      <c r="C364" s="12"/>
      <c r="D364" s="12"/>
      <c r="E364" s="12"/>
      <c r="F364" s="12"/>
      <c r="G364" s="13"/>
      <c r="H364" s="13"/>
      <c r="I364" s="13"/>
      <c r="J364" s="13"/>
      <c r="K364" s="13"/>
      <c r="L364" s="13"/>
      <c r="M364" s="12"/>
      <c r="N364" s="12"/>
    </row>
    <row r="365" spans="3:14" s="5" customFormat="1" x14ac:dyDescent="0.25">
      <c r="C365" s="12"/>
      <c r="D365" s="12"/>
      <c r="E365" s="12"/>
      <c r="F365" s="12"/>
      <c r="G365" s="13"/>
      <c r="H365" s="13"/>
      <c r="I365" s="13"/>
      <c r="J365" s="13"/>
      <c r="K365" s="13"/>
      <c r="L365" s="13"/>
      <c r="M365" s="12"/>
      <c r="N365" s="12"/>
    </row>
    <row r="366" spans="3:14" s="5" customFormat="1" x14ac:dyDescent="0.25">
      <c r="C366" s="12"/>
      <c r="D366" s="12"/>
      <c r="E366" s="12"/>
      <c r="F366" s="12"/>
      <c r="G366" s="13"/>
      <c r="H366" s="13"/>
      <c r="I366" s="13"/>
      <c r="J366" s="13"/>
      <c r="K366" s="13"/>
      <c r="L366" s="13"/>
      <c r="M366" s="12"/>
      <c r="N366" s="12"/>
    </row>
  </sheetData>
  <mergeCells count="27">
    <mergeCell ref="B252:D252"/>
    <mergeCell ref="J17:L17"/>
    <mergeCell ref="B18:B19"/>
    <mergeCell ref="C18:D18"/>
    <mergeCell ref="G18:G19"/>
    <mergeCell ref="H18:H19"/>
    <mergeCell ref="I18:I19"/>
    <mergeCell ref="J18:L18"/>
    <mergeCell ref="B22:C22"/>
    <mergeCell ref="B55:C55"/>
    <mergeCell ref="J1:L1"/>
    <mergeCell ref="J2:L2"/>
    <mergeCell ref="J3:L3"/>
    <mergeCell ref="B5:L5"/>
    <mergeCell ref="B6:L6"/>
    <mergeCell ref="J14:K14"/>
    <mergeCell ref="E18:E19"/>
    <mergeCell ref="F18:F19"/>
    <mergeCell ref="J10:K10"/>
    <mergeCell ref="J12:K12"/>
    <mergeCell ref="J13:K13"/>
    <mergeCell ref="A18:A19"/>
    <mergeCell ref="A13:B13"/>
    <mergeCell ref="A14:B14"/>
    <mergeCell ref="A15:B15"/>
    <mergeCell ref="E13:I13"/>
    <mergeCell ref="E14:I14"/>
  </mergeCells>
  <pageMargins left="0.70866141732283472" right="0.70866141732283472" top="0.31" bottom="0.32" header="0.31496062992125984" footer="0.31496062992125984"/>
  <pageSetup paperSize="9" scale="37" fitToHeight="0" orientation="landscape" r:id="rId1"/>
  <headerFooter differentFirst="1">
    <oddHeader>&amp;C&amp;"Times New Roman,обычный"&amp;14&amp;P</oddHeader>
  </headerFooter>
  <rowBreaks count="2" manualBreakCount="2">
    <brk id="72" max="20" man="1"/>
    <brk id="9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Реестр источников доходов</vt:lpstr>
      <vt:lpstr>Лист1</vt:lpstr>
      <vt:lpstr>'Реестр источников доходов'!Заголовки_для_печати</vt:lpstr>
      <vt:lpstr>'Реестр источников доходов'!Область_печати</vt:lpstr>
    </vt:vector>
  </TitlesOfParts>
  <Company>Департамент финансов ЯО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Яновская Ульяна Александровна</dc:creator>
  <cp:lastModifiedBy>Пользователь Windows</cp:lastModifiedBy>
  <cp:lastPrinted>2019-11-07T06:35:45Z</cp:lastPrinted>
  <dcterms:created xsi:type="dcterms:W3CDTF">2017-10-02T11:02:05Z</dcterms:created>
  <dcterms:modified xsi:type="dcterms:W3CDTF">2020-11-13T12:50:53Z</dcterms:modified>
</cp:coreProperties>
</file>